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ley_Byra\Documents\Hayley\SAB\SAB Meeting Documents\November 2023\"/>
    </mc:Choice>
  </mc:AlternateContent>
  <xr:revisionPtr revIDLastSave="0" documentId="8_{6C99448A-FF12-45D4-BC39-3AC3E2D52D36}" xr6:coauthVersionLast="47" xr6:coauthVersionMax="47" xr10:uidLastSave="{00000000-0000-0000-0000-000000000000}"/>
  <bookViews>
    <workbookView xWindow="1020" yWindow="675" windowWidth="26505" windowHeight="14445" xr2:uid="{00000000-000D-0000-FFFF-FFFF00000000}"/>
  </bookViews>
  <sheets>
    <sheet name="Aquatic-Export" sheetId="1" r:id="rId1"/>
    <sheet name="References - Aquatic" sheetId="2" r:id="rId2"/>
    <sheet name="Search_Parameters - Aquatic" sheetId="3" r:id="rId3"/>
    <sheet name="Terrestrial" sheetId="4" r:id="rId4"/>
    <sheet name="References - Terrestrial" sheetId="5" r:id="rId5"/>
    <sheet name="Search Parameters - Terrestrial" sheetId="6" r:id="rId6"/>
    <sheet name="Sheet4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<sst xmlns="http://schemas.openxmlformats.org/spreadsheetml/2006/main" count="1751" uniqueCount="314">
  <si>
    <t>CAS Number</t>
  </si>
  <si>
    <t>Chemical Name</t>
  </si>
  <si>
    <t>Chemical Grade</t>
  </si>
  <si>
    <t>Chemical Analysis</t>
  </si>
  <si>
    <t>Chemical Purity</t>
  </si>
  <si>
    <t>Species Scientific Name</t>
  </si>
  <si>
    <t>Species Common Name</t>
  </si>
  <si>
    <t>Species Group</t>
  </si>
  <si>
    <t>Organism Lifestage</t>
  </si>
  <si>
    <t>Organism Age</t>
  </si>
  <si>
    <t>Age Units</t>
  </si>
  <si>
    <t>Exposure Type</t>
  </si>
  <si>
    <t>Media Type</t>
  </si>
  <si>
    <t>Test Location</t>
  </si>
  <si>
    <t>Number of Doses</t>
  </si>
  <si>
    <t>Conc 1 Type (Standardized)</t>
  </si>
  <si>
    <t>Conc 1 Mean Op (Standardized)</t>
  </si>
  <si>
    <t>Conc 1 Mean (Standardized)</t>
  </si>
  <si>
    <t>Conc 1 Min Op (Standardized)</t>
  </si>
  <si>
    <t>Conc Min 1 (Standardized)</t>
  </si>
  <si>
    <t>Conc 1 Max Op (Standardized)</t>
  </si>
  <si>
    <t>Conc 1 Max (Standardized)</t>
  </si>
  <si>
    <t>Conc 1 Units (Standardized)</t>
  </si>
  <si>
    <t>Effect</t>
  </si>
  <si>
    <t>Effect Measurement</t>
  </si>
  <si>
    <t>Endpoint</t>
  </si>
  <si>
    <t>Response Site</t>
  </si>
  <si>
    <t>Observed Duration (Days)</t>
  </si>
  <si>
    <t>Observed Duration Units (Days)</t>
  </si>
  <si>
    <t>BCF 1 Value Op</t>
  </si>
  <si>
    <t>BCF 1 Value</t>
  </si>
  <si>
    <t>BCF 1 Min Op</t>
  </si>
  <si>
    <t>BCF 1 Min</t>
  </si>
  <si>
    <t>BCF 1 Max Op</t>
  </si>
  <si>
    <t>BCF 1 Max</t>
  </si>
  <si>
    <t>BCF 1 Unit</t>
  </si>
  <si>
    <t>BCF 2 Value Op</t>
  </si>
  <si>
    <t>BCF 2 Value</t>
  </si>
  <si>
    <t>BCF 2 Min Op</t>
  </si>
  <si>
    <t>BCF 2 Min</t>
  </si>
  <si>
    <t>BCF 2 Max Op</t>
  </si>
  <si>
    <t>BCF 2 Max</t>
  </si>
  <si>
    <t>BCF 2 Unit</t>
  </si>
  <si>
    <t>BCF 3 Value Op</t>
  </si>
  <si>
    <t>BCF 3 Value</t>
  </si>
  <si>
    <t>BCF 3 Min Op</t>
  </si>
  <si>
    <t>BCF 3 Min</t>
  </si>
  <si>
    <t>BCF 3 Max Op</t>
  </si>
  <si>
    <t>BCF 3 Max</t>
  </si>
  <si>
    <t>BCF 3 Unit</t>
  </si>
  <si>
    <t>Author</t>
  </si>
  <si>
    <t>Reference Number</t>
  </si>
  <si>
    <t>Title</t>
  </si>
  <si>
    <t>Source</t>
  </si>
  <si>
    <t>Publication Year</t>
  </si>
  <si>
    <t>Summary of Additional Parameters</t>
  </si>
  <si>
    <t>Antimony trioxide</t>
  </si>
  <si>
    <t>Unmeasured</t>
  </si>
  <si>
    <t>NR</t>
  </si>
  <si>
    <t>Raphidocelis subcapitata</t>
  </si>
  <si>
    <t>Green Algae</t>
  </si>
  <si>
    <t>Algae</t>
  </si>
  <si>
    <t>Static</t>
  </si>
  <si>
    <t>Fresh water</t>
  </si>
  <si>
    <t>Lab</t>
  </si>
  <si>
    <t>Total</t>
  </si>
  <si>
    <t>&gt;</t>
  </si>
  <si>
    <t>AI mg/L</t>
  </si>
  <si>
    <t>Population</t>
  </si>
  <si>
    <t>Chlorophyll A concentration</t>
  </si>
  <si>
    <t>EC50</t>
  </si>
  <si>
    <t>Day(s)</t>
  </si>
  <si>
    <t>--</t>
  </si>
  <si>
    <t>U.S. Environmental Protection Agency</t>
  </si>
  <si>
    <t>In-Depth Studies on Health and Environmental Impacts of Selected Water Pollutants</t>
  </si>
  <si>
    <t>U.S.EPA Contract No.68-01-4646, Duluth, MN:9 p.</t>
  </si>
  <si>
    <t>Purity:  NR - NR | Organism Age:  NR - NR NR | Duration (Days):  NR - NR Day(s) | Conc 2 (Standardized):  NR (NR - NR) NR | Conc 3 (Standardized):  NR (NR - NR) NR</t>
  </si>
  <si>
    <t>Abundance</t>
  </si>
  <si>
    <t>NOEC</t>
  </si>
  <si>
    <t>Skeletonema costatum</t>
  </si>
  <si>
    <t>Diatom</t>
  </si>
  <si>
    <t>Algae; Standard Test Species</t>
  </si>
  <si>
    <t>Salt water</t>
  </si>
  <si>
    <t>Syracuse Research Corp.</t>
  </si>
  <si>
    <t>Results of Continuous Exposure of Fathead Minnow Embryo to 21 Priority Pollutants</t>
  </si>
  <si>
    <t>EPA/OTS 40-7848049:47 p.</t>
  </si>
  <si>
    <t>Population changes, general</t>
  </si>
  <si>
    <t>&lt;4</t>
  </si>
  <si>
    <t>Reagent Grade, Purissium, Purum, Puriss, Puris, Reinst</t>
  </si>
  <si>
    <t>Cypris subglobosa</t>
  </si>
  <si>
    <t>Ostracod</t>
  </si>
  <si>
    <t>Crustaceans</t>
  </si>
  <si>
    <t>Renewal</t>
  </si>
  <si>
    <t>Intoxication</t>
  </si>
  <si>
    <t>Immobile</t>
  </si>
  <si>
    <t>Khangarot,B.S., and S. Das</t>
  </si>
  <si>
    <t>Acute Toxicity of Metals and Reference Toxicants to a Freshwater Ostracod, Cypris subglobosa Sowerby, 1840 and Correlation to EC50 Values of Other Test Models</t>
  </si>
  <si>
    <t>J. Hazard. Mater.172(2/3): 641-649</t>
  </si>
  <si>
    <t>Purity:  &amp;gt;98 - 99.9 | Organism Age:  NR - NR NR | Duration (Days):  NR - NR Day(s) | Conc 2 (Standardized):  NR (NR - NR) NR | Conc 3 (Standardized):  NR (NR - NR) NR</t>
  </si>
  <si>
    <t>Daphnia magna</t>
  </si>
  <si>
    <t>Water Flea</t>
  </si>
  <si>
    <t>Crustaceans; Standard Test Species</t>
  </si>
  <si>
    <t>Khangarot,B.S., and P.K. Ray</t>
  </si>
  <si>
    <t>Investigation of Correlation Between Physicochemical Properties of Metals and Their Toxicity to the Water Flea Daphnia magna Straus</t>
  </si>
  <si>
    <t>Ecotoxicol. Environ. Saf.18(2): 109-120</t>
  </si>
  <si>
    <t>Measured</t>
  </si>
  <si>
    <t>Neonate</t>
  </si>
  <si>
    <t>&lt;24</t>
  </si>
  <si>
    <t>Hour(s)</t>
  </si>
  <si>
    <t>Waaijers,S.L., J. Hartmann, A.M. Soeter, R. Helmus, S.A.E. Kools, P. De Voogt, W. Admiraal, J.R. Parsons, and M.H.S. Kr</t>
  </si>
  <si>
    <t>Toxicity of New Generation Flame Retardants to Daphnia magna</t>
  </si>
  <si>
    <t>Sci. Total Environ.463:1042-1048</t>
  </si>
  <si>
    <t>Purity:  NR - NR | Organism Age:  NR - NR Hour(s) | Duration (Days):  NR - NR Day(s) | Conc 2 (Standardized):  NR (NR - NR) NR | Conc 3 (Standardized):  NR (NR - NR) NR</t>
  </si>
  <si>
    <t>Americamysis bahia</t>
  </si>
  <si>
    <t>Opossum Shrimp</t>
  </si>
  <si>
    <t>Mortality</t>
  </si>
  <si>
    <t>LC50</t>
  </si>
  <si>
    <t>Fundulus heteroclitus</t>
  </si>
  <si>
    <t>Mummichog</t>
  </si>
  <si>
    <t>Fish; Standard Test Species</t>
  </si>
  <si>
    <t>Dorfman,D.</t>
  </si>
  <si>
    <t>Tolerance of Fundulus heteroclitus to Different Metals in Salt Waters</t>
  </si>
  <si>
    <t>Bull. N. J. Acad. Sci.22(2): 21-23</t>
  </si>
  <si>
    <t>&gt;=80</t>
  </si>
  <si>
    <t>Lepomis macrochirus</t>
  </si>
  <si>
    <t>Bluegill</t>
  </si>
  <si>
    <t>Young of year</t>
  </si>
  <si>
    <t>Buccafusco,R.J., S.J. Ells, and G.A. LeBlanc</t>
  </si>
  <si>
    <t>Acute Toxicity of Priority Pollutants to Bluegill (Lepomis macrochirus)</t>
  </si>
  <si>
    <t>Bull. Environ. Contam. Toxicol.26(4): 446-452</t>
  </si>
  <si>
    <t>Pimephales promelas</t>
  </si>
  <si>
    <t>Fathead Minnow</t>
  </si>
  <si>
    <t>Tarzwell,C.M., and C. Henderson</t>
  </si>
  <si>
    <t>Toxicity of Less Common Metals to Fishes</t>
  </si>
  <si>
    <t>Ind. Wastes5:12-</t>
  </si>
  <si>
    <t>&gt;=6</t>
  </si>
  <si>
    <t>LOEC</t>
  </si>
  <si>
    <t>Curtis,M.W., and C.H. Ward</t>
  </si>
  <si>
    <t>Aquatic Toxicity of Forty Industrial Chemicals: Testing in Support of Hazardous Substance Spill Prevention Regulation</t>
  </si>
  <si>
    <t>J. Hydrol.51:359-367</t>
  </si>
  <si>
    <t>Egg</t>
  </si>
  <si>
    <t>&lt;=48</t>
  </si>
  <si>
    <t>Hours post fertilization</t>
  </si>
  <si>
    <t>Flow-through</t>
  </si>
  <si>
    <t>Hatch</t>
  </si>
  <si>
    <t>LeBlanc,G.A., and J.W. Dean</t>
  </si>
  <si>
    <t>Antimony and Thallium Toxicity to Embryos and Larvae of Fathead Minnows (Pimephales promelas)</t>
  </si>
  <si>
    <t>Bull. Environ. Contam. Toxicol.32(5): 565-569</t>
  </si>
  <si>
    <t>Purity:  NR - NR | Organism Age:  NR - NR Hours post fertilization | Duration (Days):  3 - 5 Day(s) | Conc 2 (Standardized):  NR (NR - NR) NR | Conc 3 (Standardized):  NR (NR - NR) NR</t>
  </si>
  <si>
    <t>Growth</t>
  </si>
  <si>
    <t>Length</t>
  </si>
  <si>
    <t>Whole organism</t>
  </si>
  <si>
    <t>Day(s) post-hatch</t>
  </si>
  <si>
    <t>Purity:  NR - NR | Organism Age:  NR - NR Hours post fertilization | Duration (Days):  NR - NR Day(s) post-hatch | Conc 2 (Standardized):  NR (NR - NR) NR | Conc 3 (Standardized):  NR (NR - NR) NR</t>
  </si>
  <si>
    <t>Survival</t>
  </si>
  <si>
    <t>Weight</t>
  </si>
  <si>
    <t>&lt;</t>
  </si>
  <si>
    <t>~</t>
  </si>
  <si>
    <t>NR-ZERO</t>
  </si>
  <si>
    <t>Brooke,L.T., D.J. Call, S.H. Poirier, C.A. Lindberg, and T.P. Markee</t>
  </si>
  <si>
    <t>Acute Toxicity of Antimony III to Several Species of Freshwater Organisms</t>
  </si>
  <si>
    <t>Center for Lake Superior Environmental Studies, University of Wisconsin-Superior, Superior, WI:12 p.</t>
  </si>
  <si>
    <t>Purity:  NR - NR | Organism Age:  NR - NR Day(s) | Duration (Days):  NR - NR Day(s) | Conc 2 (Standardized):  NR (NR - NR) NR | Conc 3 (Standardized):  NR (NR - NR) NR</t>
  </si>
  <si>
    <t>Tubifex tubifex</t>
  </si>
  <si>
    <t>Tubificid Worm</t>
  </si>
  <si>
    <t>Worms; Standard Test Species</t>
  </si>
  <si>
    <t>Khangarot,B.S.</t>
  </si>
  <si>
    <t>Toxicity of Metals to a Freshwater Tubificid Worm, Tubifex tubifex (Muller)</t>
  </si>
  <si>
    <t>Bull. Environ. Contam. Toxicol.46:906-912</t>
  </si>
  <si>
    <t>Ref. Number</t>
  </si>
  <si>
    <t>Pub. Year</t>
  </si>
  <si>
    <t>Ref. Type</t>
  </si>
  <si>
    <t>Citation</t>
  </si>
  <si>
    <t>Google Scholar</t>
  </si>
  <si>
    <t>Brooke,L.T., D.J. Call, S.H. Poirier, C.A. Lindberg, and T.P. Markee. Acute Toxicity of Antimony III to Several Species of Freshwater Organisms. Center for Lake Superior Environmental Studies, University of Wisconsin-Superior, Superior, WI:12 p., 1986. ECOREF #61178</t>
  </si>
  <si>
    <t>German Dataset</t>
  </si>
  <si>
    <t>Buccafusco,R.J., S.J. Ells, and G.A. LeBlanc. Acute Toxicity of Priority Pollutants to Bluegill (Lepomis macrochirus). Bull. Environ. Contam. Toxicol.26(4): 446-452, 1981. ECOREF #5590</t>
  </si>
  <si>
    <t>Curtis,M.W., and C.H. Ward. Aquatic Toxicity of Forty Industrial Chemicals: Testing in Support of Hazardous Substance Spill Prevention Regulation. J. Hydrol.51:359-367, 1981. ECOREF #2965</t>
  </si>
  <si>
    <t>Dorfman,D.. Tolerance of Fundulus heteroclitus to Different Metals in Salt Waters. Bull. N. J. Acad. Sci.22(2): 21-23, 1977. ECOREF #3731</t>
  </si>
  <si>
    <t>Khangarot,B.S.. Toxicity of Metals to a Freshwater Tubificid Worm, Tubifex tubifex (Muller). Bull. Environ. Contam. Toxicol.46:906-912, 1991. ECOREF #2918</t>
  </si>
  <si>
    <t>Khangarot,B.S., and P.K. Ray. Investigation of Correlation Between Physicochemical Properties of Metals and Their Toxicity to the Water Flea Daphnia magna Straus. Ecotoxicol. Environ. Saf.18(2): 109-120, 1989. ECOREF #6631</t>
  </si>
  <si>
    <t>Khangarot,B.S., and S. Das. Acute Toxicity of Metals and Reference Toxicants to a Freshwater Ostracod, Cypris subglobosa Sowerby, 1840 and Correlation to EC50 Values of Other Test Models. J. Hazard. Mater.172(2/3): 641-649, 2009. ECOREF #151495</t>
  </si>
  <si>
    <t>LeBlanc,G.A., and J.W. Dean. Antimony and Thallium Toxicity to Embryos and Larvae of Fathead Minnows (Pimephales promelas). Bull. Environ. Contam. Toxicol.32(5): 565-569, 1984. ECOREF #10427</t>
  </si>
  <si>
    <t>Syracuse Research Corp.. Results of Continuous Exposure of Fathead Minnow Embryo to 21 Priority Pollutants. EPA/OTS 40-7848049:47 p., 1978. ECOREF #83925</t>
  </si>
  <si>
    <t>Tarzwell,C.M., and C. Henderson. Toxicity of Less Common Metals to Fishes. Ind. Wastes5:12-, 1960. ECOREF #2042</t>
  </si>
  <si>
    <t>U.S. Environmental Protection Agency. In-Depth Studies on Health and Environmental Impacts of Selected Water Pollutants. U.S.EPA Contract No.68-01-4646, Duluth, MN:9 p., 1978. ECOREF #9607</t>
  </si>
  <si>
    <t>Waaijers,S.L., J. Hartmann, A.M. Soeter, R. Helmus, S.A.E. Kools, P. De Voogt, W. Admiraal, J.R. Parsons, and M.H.S. Kr. Toxicity of New Generation Flame Retardants to Daphnia magna. Sci. Total Environ.463:1042-1048, 2013. ECOREF #179861</t>
  </si>
  <si>
    <t>Category</t>
  </si>
  <si>
    <t>Parameter Group</t>
  </si>
  <si>
    <t>Name</t>
  </si>
  <si>
    <t>Value</t>
  </si>
  <si>
    <t>Additional Info</t>
  </si>
  <si>
    <t>Search run-time</t>
  </si>
  <si>
    <t>Habitat</t>
  </si>
  <si>
    <t>Aquatic</t>
  </si>
  <si>
    <t>Chemicals</t>
  </si>
  <si>
    <t>Name(s) / Number(s)</t>
  </si>
  <si>
    <t>1309-64-4, 1314-60-9, 33908-66-6</t>
  </si>
  <si>
    <t>Effect Measurements</t>
  </si>
  <si>
    <t>Endpoints</t>
  </si>
  <si>
    <t>Species</t>
  </si>
  <si>
    <t>Test Conditions</t>
  </si>
  <si>
    <t>Publication Options</t>
  </si>
  <si>
    <t>Chemical Analysis Method</t>
  </si>
  <si>
    <t>Chemical Purity Mean Op</t>
  </si>
  <si>
    <t>Chemical Purity Mean(%)</t>
  </si>
  <si>
    <t>Chemical Purity Min Op</t>
  </si>
  <si>
    <t>Chemical Purity Min(%)</t>
  </si>
  <si>
    <t>Chemical Purity Max Op</t>
  </si>
  <si>
    <t>Chemical Purity Max(%)</t>
  </si>
  <si>
    <t>Organism Age Mean Op</t>
  </si>
  <si>
    <t>Organism Age Mean</t>
  </si>
  <si>
    <t>Organism Age Min Op</t>
  </si>
  <si>
    <t>Organism Age Min</t>
  </si>
  <si>
    <t>Organism Age Max Op</t>
  </si>
  <si>
    <t>Organism Age Max</t>
  </si>
  <si>
    <t>Organism Age Units</t>
  </si>
  <si>
    <t>Conc 1 Type (Author)</t>
  </si>
  <si>
    <t>Conc 1 Mean Op (Author)</t>
  </si>
  <si>
    <t>Conc 1 Mean (Author)</t>
  </si>
  <si>
    <t>Conc 1 Min Op (Author)</t>
  </si>
  <si>
    <t>Conc Min 1 (Author)</t>
  </si>
  <si>
    <t>Conc 1 Max Op (Author)</t>
  </si>
  <si>
    <t>Conc 1 Max (Author)</t>
  </si>
  <si>
    <t>Conc 1 Units (Author)</t>
  </si>
  <si>
    <t>Conc 2 Type (Author)</t>
  </si>
  <si>
    <t>Conc 2 Mean Op (Author)</t>
  </si>
  <si>
    <t>Conc 2 Mean (Author)</t>
  </si>
  <si>
    <t>Conc 2 Min Op (Author)</t>
  </si>
  <si>
    <t>Conc Min 2 (Author)</t>
  </si>
  <si>
    <t>Conc 2 Max Op (Author)</t>
  </si>
  <si>
    <t>Conc 2 Max (Author)</t>
  </si>
  <si>
    <t>Conc 2 Units (Author)</t>
  </si>
  <si>
    <t>Conc 3 Type (Author)</t>
  </si>
  <si>
    <t>Conc 3 Mean Op (Author)</t>
  </si>
  <si>
    <t>Conc 3 Mean (Author)</t>
  </si>
  <si>
    <t>Conc 3 Min Op (Author)</t>
  </si>
  <si>
    <t>Conc Min 3 (Author)</t>
  </si>
  <si>
    <t>Conc 3 Max Op (Author)</t>
  </si>
  <si>
    <t>Conc 3 Max (Author)</t>
  </si>
  <si>
    <t>Conc 3 Units (Author)</t>
  </si>
  <si>
    <t>Observed Response Mean Op</t>
  </si>
  <si>
    <t>Observed Response Mean</t>
  </si>
  <si>
    <t>Observed Response Min Op</t>
  </si>
  <si>
    <t>Observed Response Min</t>
  </si>
  <si>
    <t>Observed Response Max Op</t>
  </si>
  <si>
    <t>Observed Response Max</t>
  </si>
  <si>
    <t>Result Statistical Method</t>
  </si>
  <si>
    <t>Observed Response Value</t>
  </si>
  <si>
    <t>Observed Response Units</t>
  </si>
  <si>
    <t>Observed Duration Op (Days)</t>
  </si>
  <si>
    <t>Observed Duration Min Op (Days)</t>
  </si>
  <si>
    <t>Observed Duration Min (Days)</t>
  </si>
  <si>
    <t>Observed Duration Max Op (Days)</t>
  </si>
  <si>
    <t>Observed Duration Max (Days)</t>
  </si>
  <si>
    <t>Microtus agrestis</t>
  </si>
  <si>
    <t>Short-Tailed Vole</t>
  </si>
  <si>
    <t>Mammals</t>
  </si>
  <si>
    <t>Food</t>
  </si>
  <si>
    <t>No substrate</t>
  </si>
  <si>
    <t>mg/kg diet</t>
  </si>
  <si>
    <t>Accumulation</t>
  </si>
  <si>
    <t>Residue</t>
  </si>
  <si>
    <t>Multiple sites</t>
  </si>
  <si>
    <t>Ainsworth,N., J.A. Cooke, and M.S. Johnson</t>
  </si>
  <si>
    <t>Behavior and Toxicity of Antimony in the Short-Tailed Field Vole (Microtus agrestis)</t>
  </si>
  <si>
    <t>Ecotoxicol. Environ. Saf.21:165-170</t>
  </si>
  <si>
    <t>Multiple methods (for terrestrial rollup)</t>
  </si>
  <si>
    <t>mg/kg</t>
  </si>
  <si>
    <t>Biological Significance of Antimony in Contaminated Grassland</t>
  </si>
  <si>
    <t>Water Air Soil Pollut.57-58:193-200</t>
  </si>
  <si>
    <t>Reproduction</t>
  </si>
  <si>
    <t>Progeny counts/numbers</t>
  </si>
  <si>
    <t>Mus musculus</t>
  </si>
  <si>
    <t>House Mouse</t>
  </si>
  <si>
    <t>Mammals; Standard Test Species</t>
  </si>
  <si>
    <t>Week(s)</t>
  </si>
  <si>
    <t>Gavage</t>
  </si>
  <si>
    <t>mg/kg org</t>
  </si>
  <si>
    <t>Genetics</t>
  </si>
  <si>
    <t>Genetics, general</t>
  </si>
  <si>
    <t>Bone marrow</t>
  </si>
  <si>
    <t>Gurnani,N., A. Sharma, and G. Talukder</t>
  </si>
  <si>
    <t>Comparison of Clastogenic Effects of Antimony and Bismuth as Trioxides on Mice In Vivo</t>
  </si>
  <si>
    <t>Biol. Trace Elem. Res.37:281-292</t>
  </si>
  <si>
    <t>Morphology</t>
  </si>
  <si>
    <t>Abnormal</t>
  </si>
  <si>
    <t>Sperm</t>
  </si>
  <si>
    <t>Rattus norvegicus</t>
  </si>
  <si>
    <t>Norway Rat</t>
  </si>
  <si>
    <t>mg/kg/d</t>
  </si>
  <si>
    <t>Hext,P.M., P.J. Pinto, and B.A. Rimmel</t>
  </si>
  <si>
    <t>Subchronic Feeding Study of Antimony Trioxide in Rats</t>
  </si>
  <si>
    <t>J. Appl. Toxicol.19:205-209</t>
  </si>
  <si>
    <t>Biochemistry</t>
  </si>
  <si>
    <t>General biochemical effect</t>
  </si>
  <si>
    <t>Liver</t>
  </si>
  <si>
    <t>Histology</t>
  </si>
  <si>
    <t>Lesions</t>
  </si>
  <si>
    <t>Pituitary gland</t>
  </si>
  <si>
    <t>Physiology</t>
  </si>
  <si>
    <t>Volume</t>
  </si>
  <si>
    <t>Urine</t>
  </si>
  <si>
    <t>Enzyme(s)</t>
  </si>
  <si>
    <t>Enzyme activity</t>
  </si>
  <si>
    <t>Plasma</t>
  </si>
  <si>
    <t>Cell(s)</t>
  </si>
  <si>
    <t>Cell changes</t>
  </si>
  <si>
    <t>Blood</t>
  </si>
  <si>
    <t>Ainsworth,N., J.A. Cooke, and M.S. Johnson. Biological Significance of Antimony in Contaminated Grassland. Water Air Soil Pollut.57-58:193-200, 1991. ECOREF #46846</t>
  </si>
  <si>
    <t>Ainsworth,N., J.A. Cooke, and M.S. Johnson. Behavior and Toxicity of Antimony in the Short-Tailed Field Vole (Microtus agrestis). Ecotoxicol. Environ. Saf.21:165-170, 1991. ECOREF #60649</t>
  </si>
  <si>
    <t>Gurnani,N., A. Sharma, and G. Talukder. Comparison of Clastogenic Effects of Antimony and Bismuth as Trioxides on Mice In Vivo. Biol. Trace Elem. Res.37:281-292, 1993. ECOREF #55982</t>
  </si>
  <si>
    <t>Hext,P.M., P.J. Pinto, and B.A. Rimmel. Subchronic Feeding Study of Antimony Trioxide in Rats. J. Appl. Toxicol.19:205-209, 1999. ECOREF #55987</t>
  </si>
  <si>
    <t>Terrestrial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</si>
</sst>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3" x14ac:knownFonts="1">
    <font>
      <sz val="11"/>
      <color indexed="8"/>
      <name val="Calibri"/>
      <family val="2"/>
      <scheme val="minor"/>
    </font>
    <font>
      <u/>
      <sz val="11"/>
      <color rgb="FF0000FF"/>
      <name val="Calibri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2" fillId="2" borderId="1"/>
    <xf numFmtId="0" fontId="2" fillId="2" borderId="1"/>
    <xf numFmtId="0" fontId="2" fillId="2" borderId="1"/>
  </cellStyleXfs>
  <cellXfs count="8">
    <xf numFmtId="0" fontId="0" fillId="0" borderId="0" xfId="0"/>
    <xf numFmtId="0" fontId="1" fillId="0" borderId="0" xfId="0" applyFont="1"/>
    <xf numFmtId="164" fontId="0" fillId="2" borderId="1" xfId="0" applyNumberFormat="1" applyFill="1" applyBorder="1"/>
    <xf numFmtId="0" fontId="2" fillId="2" borderId="1" xfId="1"/>
    <xf numFmtId="0" fontId="2" fillId="2" borderId="1" xfId="2"/>
    <xf numFmtId="0" fontId="1" fillId="2" borderId="1" xfId="2" applyFont="1"/>
    <xf numFmtId="0" fontId="2" fillId="2" borderId="1" xfId="3"/>
    <xf numFmtId="164" fontId="0" fillId="2" borderId="1" xfId="3" applyNumberFormat="1" applyFont="1"/>
  </cellXfs>
  <cellStyles count="4">
    <cellStyle name="Normal" xfId="0" builtinId="0"/>
    <cellStyle name="Normal 2" xfId="1" xr:uid="{C74787E8-D49F-477F-963C-1CB92DBBEA8E}"/>
    <cellStyle name="Normal 3" xfId="2" xr:uid="{0D7FCD8C-3B0D-47C6-BFC0-3B86339AB104}"/>
    <cellStyle name="Normal 4" xfId="3" xr:uid="{6A66A5AB-D13B-4A3F-8C89-5F66D2B47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6"/>
  <sheetViews>
    <sheetView tabSelected="1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sheetData>
    <row r="1" spans="1:5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</row>
    <row r="2" spans="1:56" x14ac:dyDescent="0.25">
      <c r="A2">
        <v>1309644</v>
      </c>
      <c r="B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J2" t="s">
        <v>58</v>
      </c>
      <c r="L2" t="s">
        <v>62</v>
      </c>
      <c r="M2" t="s">
        <v>63</v>
      </c>
      <c r="N2" t="s">
        <v>64</v>
      </c>
      <c r="P2" t="s">
        <v>65</v>
      </c>
      <c r="Q2" t="s">
        <v>66</v>
      </c>
      <c r="R2">
        <v>1</v>
      </c>
      <c r="W2" t="s">
        <v>67</v>
      </c>
      <c r="X2" t="s">
        <v>68</v>
      </c>
      <c r="Y2" t="s">
        <v>69</v>
      </c>
      <c r="Z2" t="s">
        <v>70</v>
      </c>
      <c r="AB2">
        <v>1</v>
      </c>
      <c r="AC2" t="s">
        <v>71</v>
      </c>
      <c r="AJ2" t="s">
        <v>72</v>
      </c>
      <c r="AY2" t="s">
        <v>73</v>
      </c>
      <c r="AZ2">
        <v>9607</v>
      </c>
      <c r="BA2" t="s">
        <v>74</v>
      </c>
      <c r="BB2" t="s">
        <v>75</v>
      </c>
      <c r="BC2">
        <v>1978</v>
      </c>
      <c r="BD2" t="s">
        <v>76</v>
      </c>
    </row>
    <row r="3" spans="1:56" x14ac:dyDescent="0.25">
      <c r="A3">
        <v>1309644</v>
      </c>
      <c r="B3" t="s">
        <v>56</v>
      </c>
      <c r="D3" t="s">
        <v>57</v>
      </c>
      <c r="E3" t="s">
        <v>58</v>
      </c>
      <c r="F3" t="s">
        <v>59</v>
      </c>
      <c r="G3" t="s">
        <v>60</v>
      </c>
      <c r="H3" t="s">
        <v>61</v>
      </c>
      <c r="J3" t="s">
        <v>58</v>
      </c>
      <c r="L3" t="s">
        <v>62</v>
      </c>
      <c r="M3" t="s">
        <v>63</v>
      </c>
      <c r="N3" t="s">
        <v>64</v>
      </c>
      <c r="P3" t="s">
        <v>65</v>
      </c>
      <c r="R3">
        <v>0.73</v>
      </c>
      <c r="T3">
        <v>0.63</v>
      </c>
      <c r="V3">
        <v>0.8</v>
      </c>
      <c r="W3" t="s">
        <v>67</v>
      </c>
      <c r="X3" t="s">
        <v>68</v>
      </c>
      <c r="Y3" t="s">
        <v>69</v>
      </c>
      <c r="Z3" t="s">
        <v>70</v>
      </c>
      <c r="AB3">
        <v>3</v>
      </c>
      <c r="AC3" t="s">
        <v>71</v>
      </c>
      <c r="AJ3" t="s">
        <v>72</v>
      </c>
      <c r="AY3" t="s">
        <v>73</v>
      </c>
      <c r="AZ3">
        <v>9607</v>
      </c>
      <c r="BA3" t="s">
        <v>74</v>
      </c>
      <c r="BB3" t="s">
        <v>75</v>
      </c>
      <c r="BC3">
        <v>1978</v>
      </c>
      <c r="BD3" t="s">
        <v>76</v>
      </c>
    </row>
    <row r="4" spans="1:56" x14ac:dyDescent="0.25">
      <c r="A4">
        <v>1309644</v>
      </c>
      <c r="B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J4" t="s">
        <v>58</v>
      </c>
      <c r="L4" t="s">
        <v>62</v>
      </c>
      <c r="M4" t="s">
        <v>63</v>
      </c>
      <c r="N4" t="s">
        <v>64</v>
      </c>
      <c r="P4" t="s">
        <v>65</v>
      </c>
      <c r="R4">
        <v>0.74</v>
      </c>
      <c r="T4">
        <v>0.65</v>
      </c>
      <c r="V4">
        <v>0.81</v>
      </c>
      <c r="W4" t="s">
        <v>67</v>
      </c>
      <c r="X4" t="s">
        <v>68</v>
      </c>
      <c r="Y4" t="s">
        <v>69</v>
      </c>
      <c r="Z4" t="s">
        <v>70</v>
      </c>
      <c r="AB4">
        <v>4</v>
      </c>
      <c r="AC4" t="s">
        <v>71</v>
      </c>
      <c r="AJ4" t="s">
        <v>72</v>
      </c>
      <c r="AY4" t="s">
        <v>73</v>
      </c>
      <c r="AZ4">
        <v>9607</v>
      </c>
      <c r="BA4" t="s">
        <v>74</v>
      </c>
      <c r="BB4" t="s">
        <v>75</v>
      </c>
      <c r="BC4">
        <v>1978</v>
      </c>
      <c r="BD4" t="s">
        <v>76</v>
      </c>
    </row>
    <row r="5" spans="1:56" x14ac:dyDescent="0.25">
      <c r="A5">
        <v>1309644</v>
      </c>
      <c r="B5" t="s">
        <v>56</v>
      </c>
      <c r="D5" t="s">
        <v>57</v>
      </c>
      <c r="E5" t="s">
        <v>58</v>
      </c>
      <c r="F5" t="s">
        <v>59</v>
      </c>
      <c r="G5" t="s">
        <v>60</v>
      </c>
      <c r="H5" t="s">
        <v>61</v>
      </c>
      <c r="J5" t="s">
        <v>58</v>
      </c>
      <c r="L5" t="s">
        <v>62</v>
      </c>
      <c r="M5" t="s">
        <v>63</v>
      </c>
      <c r="N5" t="s">
        <v>64</v>
      </c>
      <c r="P5" t="s">
        <v>65</v>
      </c>
      <c r="R5">
        <v>0.76</v>
      </c>
      <c r="T5">
        <v>0.68</v>
      </c>
      <c r="V5">
        <v>0.82</v>
      </c>
      <c r="W5" t="s">
        <v>67</v>
      </c>
      <c r="X5" t="s">
        <v>68</v>
      </c>
      <c r="Y5" t="s">
        <v>77</v>
      </c>
      <c r="Z5" t="s">
        <v>70</v>
      </c>
      <c r="AB5">
        <v>4</v>
      </c>
      <c r="AC5" t="s">
        <v>71</v>
      </c>
      <c r="AJ5" t="s">
        <v>72</v>
      </c>
      <c r="AY5" t="s">
        <v>73</v>
      </c>
      <c r="AZ5">
        <v>9607</v>
      </c>
      <c r="BA5" t="s">
        <v>74</v>
      </c>
      <c r="BB5" t="s">
        <v>75</v>
      </c>
      <c r="BC5">
        <v>1978</v>
      </c>
      <c r="BD5" t="s">
        <v>76</v>
      </c>
    </row>
    <row r="6" spans="1:56" x14ac:dyDescent="0.25">
      <c r="A6">
        <v>1309644</v>
      </c>
      <c r="B6" t="s">
        <v>56</v>
      </c>
      <c r="D6" t="s">
        <v>57</v>
      </c>
      <c r="E6" t="s">
        <v>58</v>
      </c>
      <c r="F6" t="s">
        <v>59</v>
      </c>
      <c r="G6" t="s">
        <v>60</v>
      </c>
      <c r="H6" t="s">
        <v>61</v>
      </c>
      <c r="J6" t="s">
        <v>58</v>
      </c>
      <c r="L6" t="s">
        <v>62</v>
      </c>
      <c r="M6" t="s">
        <v>63</v>
      </c>
      <c r="N6" t="s">
        <v>64</v>
      </c>
      <c r="P6" t="s">
        <v>65</v>
      </c>
      <c r="R6">
        <v>0.74</v>
      </c>
      <c r="T6">
        <v>0.65</v>
      </c>
      <c r="V6">
        <v>0.81</v>
      </c>
      <c r="W6" t="s">
        <v>67</v>
      </c>
      <c r="X6" t="s">
        <v>68</v>
      </c>
      <c r="Y6" t="s">
        <v>69</v>
      </c>
      <c r="Z6" t="s">
        <v>70</v>
      </c>
      <c r="AB6">
        <v>2</v>
      </c>
      <c r="AC6" t="s">
        <v>71</v>
      </c>
      <c r="AJ6" t="s">
        <v>72</v>
      </c>
      <c r="AY6" t="s">
        <v>73</v>
      </c>
      <c r="AZ6">
        <v>9607</v>
      </c>
      <c r="BA6" t="s">
        <v>74</v>
      </c>
      <c r="BB6" t="s">
        <v>75</v>
      </c>
      <c r="BC6">
        <v>1978</v>
      </c>
      <c r="BD6" t="s">
        <v>76</v>
      </c>
    </row>
    <row r="7" spans="1:56" x14ac:dyDescent="0.25">
      <c r="A7">
        <v>1309644</v>
      </c>
      <c r="B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J7" t="s">
        <v>58</v>
      </c>
      <c r="L7" t="s">
        <v>62</v>
      </c>
      <c r="M7" t="s">
        <v>63</v>
      </c>
      <c r="N7" t="s">
        <v>64</v>
      </c>
      <c r="P7" t="s">
        <v>65</v>
      </c>
      <c r="R7">
        <v>0.2</v>
      </c>
      <c r="W7" t="s">
        <v>67</v>
      </c>
      <c r="X7" t="s">
        <v>68</v>
      </c>
      <c r="Y7" t="s">
        <v>69</v>
      </c>
      <c r="Z7" t="s">
        <v>78</v>
      </c>
      <c r="AB7">
        <v>4</v>
      </c>
      <c r="AC7" t="s">
        <v>71</v>
      </c>
      <c r="AJ7" t="s">
        <v>72</v>
      </c>
      <c r="AY7" t="s">
        <v>73</v>
      </c>
      <c r="AZ7">
        <v>9607</v>
      </c>
      <c r="BA7" t="s">
        <v>74</v>
      </c>
      <c r="BB7" t="s">
        <v>75</v>
      </c>
      <c r="BC7">
        <v>1978</v>
      </c>
      <c r="BD7" t="s">
        <v>76</v>
      </c>
    </row>
    <row r="8" spans="1:56" x14ac:dyDescent="0.25">
      <c r="A8">
        <v>1309644</v>
      </c>
      <c r="B8" t="s">
        <v>56</v>
      </c>
      <c r="D8" t="s">
        <v>57</v>
      </c>
      <c r="E8" t="s">
        <v>58</v>
      </c>
      <c r="F8" t="s">
        <v>79</v>
      </c>
      <c r="G8" t="s">
        <v>80</v>
      </c>
      <c r="H8" t="s">
        <v>81</v>
      </c>
      <c r="J8" t="s">
        <v>58</v>
      </c>
      <c r="M8" t="s">
        <v>82</v>
      </c>
      <c r="N8" t="s">
        <v>64</v>
      </c>
      <c r="P8" t="s">
        <v>65</v>
      </c>
      <c r="Q8" t="s">
        <v>66</v>
      </c>
      <c r="R8">
        <v>4.1500000000000004</v>
      </c>
      <c r="W8" t="s">
        <v>67</v>
      </c>
      <c r="X8" t="s">
        <v>68</v>
      </c>
      <c r="Y8" t="s">
        <v>77</v>
      </c>
      <c r="Z8" t="s">
        <v>70</v>
      </c>
      <c r="AB8">
        <v>4</v>
      </c>
      <c r="AC8" t="s">
        <v>71</v>
      </c>
      <c r="AJ8" t="s">
        <v>72</v>
      </c>
      <c r="AY8" t="s">
        <v>83</v>
      </c>
      <c r="AZ8">
        <v>83925</v>
      </c>
      <c r="BA8" t="s">
        <v>84</v>
      </c>
      <c r="BB8" t="s">
        <v>85</v>
      </c>
      <c r="BC8">
        <v>1978</v>
      </c>
      <c r="BD8" t="s">
        <v>76</v>
      </c>
    </row>
    <row r="9" spans="1:56" x14ac:dyDescent="0.25">
      <c r="A9">
        <v>1309644</v>
      </c>
      <c r="B9" t="s">
        <v>56</v>
      </c>
      <c r="D9" t="s">
        <v>57</v>
      </c>
      <c r="E9" t="s">
        <v>58</v>
      </c>
      <c r="F9" t="s">
        <v>79</v>
      </c>
      <c r="G9" t="s">
        <v>80</v>
      </c>
      <c r="H9" t="s">
        <v>81</v>
      </c>
      <c r="J9" t="s">
        <v>58</v>
      </c>
      <c r="M9" t="s">
        <v>82</v>
      </c>
      <c r="N9" t="s">
        <v>64</v>
      </c>
      <c r="P9" t="s">
        <v>65</v>
      </c>
      <c r="Q9" t="s">
        <v>66</v>
      </c>
      <c r="R9">
        <v>4.1500000000000004</v>
      </c>
      <c r="W9" t="s">
        <v>67</v>
      </c>
      <c r="X9" t="s">
        <v>68</v>
      </c>
      <c r="Y9" t="s">
        <v>69</v>
      </c>
      <c r="Z9" t="s">
        <v>70</v>
      </c>
      <c r="AB9">
        <v>4</v>
      </c>
      <c r="AC9" t="s">
        <v>71</v>
      </c>
      <c r="AJ9" t="s">
        <v>72</v>
      </c>
      <c r="AY9" t="s">
        <v>83</v>
      </c>
      <c r="AZ9">
        <v>83925</v>
      </c>
      <c r="BA9" t="s">
        <v>84</v>
      </c>
      <c r="BB9" t="s">
        <v>85</v>
      </c>
      <c r="BC9">
        <v>1978</v>
      </c>
      <c r="BD9" t="s">
        <v>76</v>
      </c>
    </row>
    <row r="10" spans="1:56" x14ac:dyDescent="0.25">
      <c r="A10">
        <v>1309644</v>
      </c>
      <c r="B10" t="s">
        <v>56</v>
      </c>
      <c r="D10" t="s">
        <v>57</v>
      </c>
      <c r="E10" t="s">
        <v>58</v>
      </c>
      <c r="F10" t="s">
        <v>79</v>
      </c>
      <c r="G10" t="s">
        <v>80</v>
      </c>
      <c r="H10" t="s">
        <v>81</v>
      </c>
      <c r="J10" t="s">
        <v>58</v>
      </c>
      <c r="M10" t="s">
        <v>82</v>
      </c>
      <c r="N10" t="s">
        <v>64</v>
      </c>
      <c r="P10" t="s">
        <v>65</v>
      </c>
      <c r="Q10" t="s">
        <v>66</v>
      </c>
      <c r="R10">
        <v>4.1500000000000004</v>
      </c>
      <c r="W10" t="s">
        <v>67</v>
      </c>
      <c r="X10" t="s">
        <v>68</v>
      </c>
      <c r="Y10" t="s">
        <v>69</v>
      </c>
      <c r="Z10" t="s">
        <v>70</v>
      </c>
      <c r="AB10">
        <v>3</v>
      </c>
      <c r="AC10" t="s">
        <v>71</v>
      </c>
      <c r="AJ10" t="s">
        <v>72</v>
      </c>
      <c r="AY10" t="s">
        <v>83</v>
      </c>
      <c r="AZ10">
        <v>83925</v>
      </c>
      <c r="BA10" t="s">
        <v>84</v>
      </c>
      <c r="BB10" t="s">
        <v>85</v>
      </c>
      <c r="BC10">
        <v>1978</v>
      </c>
      <c r="BD10" t="s">
        <v>76</v>
      </c>
    </row>
    <row r="11" spans="1:56" x14ac:dyDescent="0.25">
      <c r="A11">
        <v>1309644</v>
      </c>
      <c r="B11" t="s">
        <v>56</v>
      </c>
      <c r="D11" t="s">
        <v>57</v>
      </c>
      <c r="E11" t="s">
        <v>58</v>
      </c>
      <c r="F11" t="s">
        <v>79</v>
      </c>
      <c r="G11" t="s">
        <v>80</v>
      </c>
      <c r="H11" t="s">
        <v>81</v>
      </c>
      <c r="J11" t="s">
        <v>58</v>
      </c>
      <c r="M11" t="s">
        <v>82</v>
      </c>
      <c r="N11" t="s">
        <v>64</v>
      </c>
      <c r="P11" t="s">
        <v>65</v>
      </c>
      <c r="Q11" t="s">
        <v>66</v>
      </c>
      <c r="R11">
        <v>4.1500000000000004</v>
      </c>
      <c r="W11" t="s">
        <v>67</v>
      </c>
      <c r="X11" t="s">
        <v>68</v>
      </c>
      <c r="Y11" t="s">
        <v>69</v>
      </c>
      <c r="Z11" t="s">
        <v>70</v>
      </c>
      <c r="AB11">
        <v>1</v>
      </c>
      <c r="AC11" t="s">
        <v>71</v>
      </c>
      <c r="AJ11" t="s">
        <v>72</v>
      </c>
      <c r="AY11" t="s">
        <v>83</v>
      </c>
      <c r="AZ11">
        <v>83925</v>
      </c>
      <c r="BA11" t="s">
        <v>84</v>
      </c>
      <c r="BB11" t="s">
        <v>85</v>
      </c>
      <c r="BC11">
        <v>1978</v>
      </c>
      <c r="BD11" t="s">
        <v>76</v>
      </c>
    </row>
    <row r="12" spans="1:56" x14ac:dyDescent="0.25">
      <c r="A12">
        <v>1309644</v>
      </c>
      <c r="B12" t="s">
        <v>56</v>
      </c>
      <c r="D12" t="s">
        <v>57</v>
      </c>
      <c r="E12" t="s">
        <v>58</v>
      </c>
      <c r="F12" t="s">
        <v>79</v>
      </c>
      <c r="G12" t="s">
        <v>80</v>
      </c>
      <c r="H12" t="s">
        <v>81</v>
      </c>
      <c r="J12" t="s">
        <v>58</v>
      </c>
      <c r="M12" t="s">
        <v>82</v>
      </c>
      <c r="N12" t="s">
        <v>64</v>
      </c>
      <c r="P12" t="s">
        <v>65</v>
      </c>
      <c r="Q12" t="s">
        <v>66</v>
      </c>
      <c r="R12">
        <v>4.1500000000000004</v>
      </c>
      <c r="W12" t="s">
        <v>67</v>
      </c>
      <c r="X12" t="s">
        <v>68</v>
      </c>
      <c r="Y12" t="s">
        <v>69</v>
      </c>
      <c r="Z12" t="s">
        <v>70</v>
      </c>
      <c r="AB12">
        <v>2</v>
      </c>
      <c r="AC12" t="s">
        <v>71</v>
      </c>
      <c r="AJ12" t="s">
        <v>72</v>
      </c>
      <c r="AY12" t="s">
        <v>83</v>
      </c>
      <c r="AZ12">
        <v>83925</v>
      </c>
      <c r="BA12" t="s">
        <v>84</v>
      </c>
      <c r="BB12" t="s">
        <v>85</v>
      </c>
      <c r="BC12">
        <v>1978</v>
      </c>
      <c r="BD12" t="s">
        <v>76</v>
      </c>
    </row>
    <row r="13" spans="1:56" x14ac:dyDescent="0.25">
      <c r="A13">
        <v>1309644</v>
      </c>
      <c r="B13" t="s">
        <v>56</v>
      </c>
      <c r="D13" t="s">
        <v>57</v>
      </c>
      <c r="E13" t="s">
        <v>58</v>
      </c>
      <c r="F13" t="s">
        <v>79</v>
      </c>
      <c r="G13" t="s">
        <v>80</v>
      </c>
      <c r="H13" t="s">
        <v>81</v>
      </c>
      <c r="J13" t="s">
        <v>58</v>
      </c>
      <c r="M13" t="s">
        <v>82</v>
      </c>
      <c r="N13" t="s">
        <v>64</v>
      </c>
      <c r="P13" t="s">
        <v>65</v>
      </c>
      <c r="R13">
        <v>4.1500000000000004</v>
      </c>
      <c r="W13" t="s">
        <v>67</v>
      </c>
      <c r="X13" t="s">
        <v>68</v>
      </c>
      <c r="Y13" t="s">
        <v>86</v>
      </c>
      <c r="Z13" t="s">
        <v>78</v>
      </c>
      <c r="AB13" t="s">
        <v>87</v>
      </c>
      <c r="AC13" t="s">
        <v>71</v>
      </c>
      <c r="AJ13" t="s">
        <v>72</v>
      </c>
      <c r="AY13" t="s">
        <v>83</v>
      </c>
      <c r="AZ13">
        <v>83925</v>
      </c>
      <c r="BA13" t="s">
        <v>84</v>
      </c>
      <c r="BB13" t="s">
        <v>85</v>
      </c>
      <c r="BC13">
        <v>1978</v>
      </c>
      <c r="BD13" t="s">
        <v>76</v>
      </c>
    </row>
    <row r="14" spans="1:56" x14ac:dyDescent="0.25">
      <c r="A14">
        <v>1309644</v>
      </c>
      <c r="B14" t="s">
        <v>56</v>
      </c>
      <c r="C14" t="s">
        <v>88</v>
      </c>
      <c r="D14" t="s">
        <v>57</v>
      </c>
      <c r="E14" t="s">
        <v>58</v>
      </c>
      <c r="F14" t="s">
        <v>89</v>
      </c>
      <c r="G14" t="s">
        <v>90</v>
      </c>
      <c r="H14" t="s">
        <v>91</v>
      </c>
      <c r="J14" t="s">
        <v>58</v>
      </c>
      <c r="L14" t="s">
        <v>92</v>
      </c>
      <c r="M14" t="s">
        <v>63</v>
      </c>
      <c r="N14" t="s">
        <v>64</v>
      </c>
      <c r="O14">
        <v>9</v>
      </c>
      <c r="P14" t="s">
        <v>65</v>
      </c>
      <c r="R14">
        <v>560</v>
      </c>
      <c r="W14" t="s">
        <v>67</v>
      </c>
      <c r="X14" t="s">
        <v>93</v>
      </c>
      <c r="Y14" t="s">
        <v>94</v>
      </c>
      <c r="Z14" t="s">
        <v>70</v>
      </c>
      <c r="AB14">
        <v>2</v>
      </c>
      <c r="AC14" t="s">
        <v>71</v>
      </c>
      <c r="AJ14" t="s">
        <v>72</v>
      </c>
      <c r="AY14" t="s">
        <v>95</v>
      </c>
      <c r="AZ14">
        <v>151495</v>
      </c>
      <c r="BA14" t="s">
        <v>96</v>
      </c>
      <c r="BB14" t="s">
        <v>97</v>
      </c>
      <c r="BC14">
        <v>2009</v>
      </c>
      <c r="BD14" t="s">
        <v>98</v>
      </c>
    </row>
    <row r="15" spans="1:56" x14ac:dyDescent="0.25">
      <c r="A15">
        <v>1309644</v>
      </c>
      <c r="B15" t="s">
        <v>56</v>
      </c>
      <c r="C15" t="s">
        <v>88</v>
      </c>
      <c r="D15" t="s">
        <v>57</v>
      </c>
      <c r="E15" t="s">
        <v>58</v>
      </c>
      <c r="F15" t="s">
        <v>89</v>
      </c>
      <c r="G15" t="s">
        <v>90</v>
      </c>
      <c r="H15" t="s">
        <v>91</v>
      </c>
      <c r="J15" t="s">
        <v>58</v>
      </c>
      <c r="L15" t="s">
        <v>92</v>
      </c>
      <c r="M15" t="s">
        <v>63</v>
      </c>
      <c r="N15" t="s">
        <v>64</v>
      </c>
      <c r="O15">
        <v>9</v>
      </c>
      <c r="P15" t="s">
        <v>65</v>
      </c>
      <c r="R15">
        <v>709</v>
      </c>
      <c r="T15">
        <v>599</v>
      </c>
      <c r="V15">
        <v>832</v>
      </c>
      <c r="W15" t="s">
        <v>67</v>
      </c>
      <c r="X15" t="s">
        <v>93</v>
      </c>
      <c r="Y15" t="s">
        <v>94</v>
      </c>
      <c r="Z15" t="s">
        <v>70</v>
      </c>
      <c r="AB15">
        <v>1</v>
      </c>
      <c r="AC15" t="s">
        <v>71</v>
      </c>
      <c r="AJ15" t="s">
        <v>72</v>
      </c>
      <c r="AY15" t="s">
        <v>95</v>
      </c>
      <c r="AZ15">
        <v>151495</v>
      </c>
      <c r="BA15" t="s">
        <v>96</v>
      </c>
      <c r="BB15" t="s">
        <v>97</v>
      </c>
      <c r="BC15">
        <v>2009</v>
      </c>
      <c r="BD15" t="s">
        <v>98</v>
      </c>
    </row>
    <row r="16" spans="1:56" x14ac:dyDescent="0.25">
      <c r="A16">
        <v>1309644</v>
      </c>
      <c r="B16" t="s">
        <v>56</v>
      </c>
      <c r="C16" t="s">
        <v>88</v>
      </c>
      <c r="D16" t="s">
        <v>57</v>
      </c>
      <c r="E16" t="s">
        <v>58</v>
      </c>
      <c r="F16" t="s">
        <v>99</v>
      </c>
      <c r="G16" t="s">
        <v>100</v>
      </c>
      <c r="H16" t="s">
        <v>101</v>
      </c>
      <c r="J16" t="s">
        <v>58</v>
      </c>
      <c r="L16" t="s">
        <v>62</v>
      </c>
      <c r="M16" t="s">
        <v>63</v>
      </c>
      <c r="N16" t="s">
        <v>64</v>
      </c>
      <c r="O16">
        <v>10</v>
      </c>
      <c r="P16" t="s">
        <v>65</v>
      </c>
      <c r="R16">
        <v>423.45</v>
      </c>
      <c r="T16">
        <v>361.5</v>
      </c>
      <c r="V16">
        <v>496</v>
      </c>
      <c r="W16" t="s">
        <v>67</v>
      </c>
      <c r="X16" t="s">
        <v>93</v>
      </c>
      <c r="Y16" t="s">
        <v>94</v>
      </c>
      <c r="Z16" t="s">
        <v>70</v>
      </c>
      <c r="AB16">
        <v>2</v>
      </c>
      <c r="AC16" t="s">
        <v>71</v>
      </c>
      <c r="AJ16" t="s">
        <v>72</v>
      </c>
      <c r="AY16" t="s">
        <v>102</v>
      </c>
      <c r="AZ16">
        <v>6631</v>
      </c>
      <c r="BA16" t="s">
        <v>103</v>
      </c>
      <c r="BB16" t="s">
        <v>104</v>
      </c>
      <c r="BC16">
        <v>1989</v>
      </c>
      <c r="BD16" t="s">
        <v>76</v>
      </c>
    </row>
    <row r="17" spans="1:56" x14ac:dyDescent="0.25">
      <c r="A17">
        <v>1309644</v>
      </c>
      <c r="B17" t="s">
        <v>56</v>
      </c>
      <c r="D17" t="s">
        <v>105</v>
      </c>
      <c r="E17">
        <v>99.3</v>
      </c>
      <c r="F17" t="s">
        <v>99</v>
      </c>
      <c r="G17" t="s">
        <v>100</v>
      </c>
      <c r="H17" t="s">
        <v>101</v>
      </c>
      <c r="I17" t="s">
        <v>106</v>
      </c>
      <c r="J17" t="s">
        <v>107</v>
      </c>
      <c r="K17" t="s">
        <v>108</v>
      </c>
      <c r="L17" t="s">
        <v>62</v>
      </c>
      <c r="M17" t="s">
        <v>63</v>
      </c>
      <c r="N17" t="s">
        <v>64</v>
      </c>
      <c r="O17">
        <v>5</v>
      </c>
      <c r="P17" t="s">
        <v>65</v>
      </c>
      <c r="R17">
        <v>3.01</v>
      </c>
      <c r="T17">
        <v>2.76</v>
      </c>
      <c r="V17">
        <v>3.25</v>
      </c>
      <c r="W17" t="s">
        <v>67</v>
      </c>
      <c r="X17" t="s">
        <v>93</v>
      </c>
      <c r="Y17" t="s">
        <v>94</v>
      </c>
      <c r="Z17" t="s">
        <v>70</v>
      </c>
      <c r="AB17">
        <v>2</v>
      </c>
      <c r="AC17" t="s">
        <v>71</v>
      </c>
      <c r="AJ17" t="s">
        <v>72</v>
      </c>
      <c r="AY17" t="s">
        <v>109</v>
      </c>
      <c r="AZ17">
        <v>179861</v>
      </c>
      <c r="BA17" t="s">
        <v>110</v>
      </c>
      <c r="BB17" t="s">
        <v>111</v>
      </c>
      <c r="BC17">
        <v>2013</v>
      </c>
      <c r="BD17" t="s">
        <v>112</v>
      </c>
    </row>
    <row r="18" spans="1:56" x14ac:dyDescent="0.25">
      <c r="A18">
        <v>1309644</v>
      </c>
      <c r="B18" t="s">
        <v>56</v>
      </c>
      <c r="C18" t="s">
        <v>88</v>
      </c>
      <c r="D18" t="s">
        <v>57</v>
      </c>
      <c r="E18" t="s">
        <v>58</v>
      </c>
      <c r="F18" t="s">
        <v>99</v>
      </c>
      <c r="G18" t="s">
        <v>100</v>
      </c>
      <c r="H18" t="s">
        <v>101</v>
      </c>
      <c r="J18" t="s">
        <v>58</v>
      </c>
      <c r="L18" t="s">
        <v>62</v>
      </c>
      <c r="M18" t="s">
        <v>63</v>
      </c>
      <c r="N18" t="s">
        <v>64</v>
      </c>
      <c r="O18">
        <v>10</v>
      </c>
      <c r="P18" t="s">
        <v>65</v>
      </c>
      <c r="R18">
        <v>555.26</v>
      </c>
      <c r="T18">
        <v>453.8</v>
      </c>
      <c r="V18">
        <v>726.3</v>
      </c>
      <c r="W18" t="s">
        <v>67</v>
      </c>
      <c r="X18" t="s">
        <v>93</v>
      </c>
      <c r="Y18" t="s">
        <v>94</v>
      </c>
      <c r="Z18" t="s">
        <v>70</v>
      </c>
      <c r="AB18">
        <v>1</v>
      </c>
      <c r="AC18" t="s">
        <v>71</v>
      </c>
      <c r="AJ18" t="s">
        <v>72</v>
      </c>
      <c r="AY18" t="s">
        <v>102</v>
      </c>
      <c r="AZ18">
        <v>6631</v>
      </c>
      <c r="BA18" t="s">
        <v>103</v>
      </c>
      <c r="BB18" t="s">
        <v>104</v>
      </c>
      <c r="BC18">
        <v>1989</v>
      </c>
      <c r="BD18" t="s">
        <v>76</v>
      </c>
    </row>
    <row r="19" spans="1:56" x14ac:dyDescent="0.25">
      <c r="A19">
        <v>1309644</v>
      </c>
      <c r="B19" t="s">
        <v>56</v>
      </c>
      <c r="D19" t="s">
        <v>57</v>
      </c>
      <c r="E19" t="s">
        <v>58</v>
      </c>
      <c r="F19" t="s">
        <v>113</v>
      </c>
      <c r="G19" t="s">
        <v>114</v>
      </c>
      <c r="H19" t="s">
        <v>101</v>
      </c>
      <c r="J19" t="s">
        <v>58</v>
      </c>
      <c r="M19" t="s">
        <v>82</v>
      </c>
      <c r="N19" t="s">
        <v>64</v>
      </c>
      <c r="P19" t="s">
        <v>65</v>
      </c>
      <c r="Q19" t="s">
        <v>66</v>
      </c>
      <c r="R19">
        <v>4.1500000000000004</v>
      </c>
      <c r="W19" t="s">
        <v>67</v>
      </c>
      <c r="X19" t="s">
        <v>115</v>
      </c>
      <c r="Y19" t="s">
        <v>115</v>
      </c>
      <c r="Z19" t="s">
        <v>116</v>
      </c>
      <c r="AB19">
        <v>2</v>
      </c>
      <c r="AC19" t="s">
        <v>71</v>
      </c>
      <c r="AJ19" t="s">
        <v>72</v>
      </c>
      <c r="AY19" t="s">
        <v>83</v>
      </c>
      <c r="AZ19">
        <v>83925</v>
      </c>
      <c r="BA19" t="s">
        <v>84</v>
      </c>
      <c r="BB19" t="s">
        <v>85</v>
      </c>
      <c r="BC19">
        <v>1978</v>
      </c>
      <c r="BD19" t="s">
        <v>76</v>
      </c>
    </row>
    <row r="20" spans="1:56" x14ac:dyDescent="0.25">
      <c r="A20">
        <v>1309644</v>
      </c>
      <c r="B20" t="s">
        <v>56</v>
      </c>
      <c r="D20" t="s">
        <v>57</v>
      </c>
      <c r="E20" t="s">
        <v>58</v>
      </c>
      <c r="F20" t="s">
        <v>113</v>
      </c>
      <c r="G20" t="s">
        <v>114</v>
      </c>
      <c r="H20" t="s">
        <v>101</v>
      </c>
      <c r="J20" t="s">
        <v>58</v>
      </c>
      <c r="M20" t="s">
        <v>82</v>
      </c>
      <c r="N20" t="s">
        <v>64</v>
      </c>
      <c r="P20" t="s">
        <v>65</v>
      </c>
      <c r="Q20" t="s">
        <v>66</v>
      </c>
      <c r="R20">
        <v>4.1500000000000004</v>
      </c>
      <c r="W20" t="s">
        <v>67</v>
      </c>
      <c r="X20" t="s">
        <v>115</v>
      </c>
      <c r="Y20" t="s">
        <v>115</v>
      </c>
      <c r="Z20" t="s">
        <v>116</v>
      </c>
      <c r="AB20">
        <v>1</v>
      </c>
      <c r="AC20" t="s">
        <v>71</v>
      </c>
      <c r="AJ20" t="s">
        <v>72</v>
      </c>
      <c r="AY20" t="s">
        <v>83</v>
      </c>
      <c r="AZ20">
        <v>83925</v>
      </c>
      <c r="BA20" t="s">
        <v>84</v>
      </c>
      <c r="BB20" t="s">
        <v>85</v>
      </c>
      <c r="BC20">
        <v>1978</v>
      </c>
      <c r="BD20" t="s">
        <v>76</v>
      </c>
    </row>
    <row r="21" spans="1:56" x14ac:dyDescent="0.25">
      <c r="A21">
        <v>1309644</v>
      </c>
      <c r="B21" t="s">
        <v>56</v>
      </c>
      <c r="D21" t="s">
        <v>57</v>
      </c>
      <c r="E21" t="s">
        <v>58</v>
      </c>
      <c r="F21" t="s">
        <v>113</v>
      </c>
      <c r="G21" t="s">
        <v>114</v>
      </c>
      <c r="H21" t="s">
        <v>101</v>
      </c>
      <c r="J21" t="s">
        <v>58</v>
      </c>
      <c r="M21" t="s">
        <v>82</v>
      </c>
      <c r="N21" t="s">
        <v>64</v>
      </c>
      <c r="P21" t="s">
        <v>65</v>
      </c>
      <c r="Q21" t="s">
        <v>66</v>
      </c>
      <c r="R21">
        <v>4.1500000000000004</v>
      </c>
      <c r="W21" t="s">
        <v>67</v>
      </c>
      <c r="X21" t="s">
        <v>115</v>
      </c>
      <c r="Y21" t="s">
        <v>115</v>
      </c>
      <c r="Z21" t="s">
        <v>116</v>
      </c>
      <c r="AB21">
        <v>3</v>
      </c>
      <c r="AC21" t="s">
        <v>71</v>
      </c>
      <c r="AJ21" t="s">
        <v>72</v>
      </c>
      <c r="AY21" t="s">
        <v>83</v>
      </c>
      <c r="AZ21">
        <v>83925</v>
      </c>
      <c r="BA21" t="s">
        <v>84</v>
      </c>
      <c r="BB21" t="s">
        <v>85</v>
      </c>
      <c r="BC21">
        <v>1978</v>
      </c>
      <c r="BD21" t="s">
        <v>76</v>
      </c>
    </row>
    <row r="22" spans="1:56" x14ac:dyDescent="0.25">
      <c r="A22">
        <v>1309644</v>
      </c>
      <c r="B22" t="s">
        <v>56</v>
      </c>
      <c r="D22" t="s">
        <v>57</v>
      </c>
      <c r="E22" t="s">
        <v>58</v>
      </c>
      <c r="F22" t="s">
        <v>113</v>
      </c>
      <c r="G22" t="s">
        <v>114</v>
      </c>
      <c r="H22" t="s">
        <v>101</v>
      </c>
      <c r="J22" t="s">
        <v>58</v>
      </c>
      <c r="M22" t="s">
        <v>82</v>
      </c>
      <c r="N22" t="s">
        <v>64</v>
      </c>
      <c r="P22" t="s">
        <v>65</v>
      </c>
      <c r="Q22" t="s">
        <v>66</v>
      </c>
      <c r="R22">
        <v>4.1500000000000004</v>
      </c>
      <c r="W22" t="s">
        <v>67</v>
      </c>
      <c r="X22" t="s">
        <v>115</v>
      </c>
      <c r="Y22" t="s">
        <v>115</v>
      </c>
      <c r="Z22" t="s">
        <v>116</v>
      </c>
      <c r="AB22">
        <v>4</v>
      </c>
      <c r="AC22" t="s">
        <v>71</v>
      </c>
      <c r="AJ22" t="s">
        <v>72</v>
      </c>
      <c r="AY22" t="s">
        <v>83</v>
      </c>
      <c r="AZ22">
        <v>83925</v>
      </c>
      <c r="BA22" t="s">
        <v>84</v>
      </c>
      <c r="BB22" t="s">
        <v>85</v>
      </c>
      <c r="BC22">
        <v>1978</v>
      </c>
      <c r="BD22" t="s">
        <v>76</v>
      </c>
    </row>
    <row r="23" spans="1:56" x14ac:dyDescent="0.25">
      <c r="A23">
        <v>1309644</v>
      </c>
      <c r="B23" t="s">
        <v>56</v>
      </c>
      <c r="D23" t="s">
        <v>57</v>
      </c>
      <c r="E23" t="s">
        <v>58</v>
      </c>
      <c r="F23" t="s">
        <v>113</v>
      </c>
      <c r="G23" t="s">
        <v>114</v>
      </c>
      <c r="H23" t="s">
        <v>101</v>
      </c>
      <c r="J23" t="s">
        <v>58</v>
      </c>
      <c r="M23" t="s">
        <v>82</v>
      </c>
      <c r="N23" t="s">
        <v>64</v>
      </c>
      <c r="P23" t="s">
        <v>65</v>
      </c>
      <c r="R23">
        <v>0.83</v>
      </c>
      <c r="W23" t="s">
        <v>67</v>
      </c>
      <c r="X23" t="s">
        <v>115</v>
      </c>
      <c r="Y23" t="s">
        <v>115</v>
      </c>
      <c r="Z23" t="s">
        <v>78</v>
      </c>
      <c r="AB23" t="s">
        <v>87</v>
      </c>
      <c r="AC23" t="s">
        <v>71</v>
      </c>
      <c r="AJ23" t="s">
        <v>72</v>
      </c>
      <c r="AY23" t="s">
        <v>83</v>
      </c>
      <c r="AZ23">
        <v>83925</v>
      </c>
      <c r="BA23" t="s">
        <v>84</v>
      </c>
      <c r="BB23" t="s">
        <v>85</v>
      </c>
      <c r="BC23">
        <v>1978</v>
      </c>
      <c r="BD23" t="s">
        <v>76</v>
      </c>
    </row>
    <row r="24" spans="1:56" x14ac:dyDescent="0.25">
      <c r="A24">
        <v>1309644</v>
      </c>
      <c r="B24" t="s">
        <v>56</v>
      </c>
      <c r="D24" t="s">
        <v>57</v>
      </c>
      <c r="E24" t="s">
        <v>58</v>
      </c>
      <c r="F24" t="s">
        <v>117</v>
      </c>
      <c r="G24" t="s">
        <v>118</v>
      </c>
      <c r="H24" t="s">
        <v>119</v>
      </c>
      <c r="J24" t="s">
        <v>58</v>
      </c>
      <c r="M24" t="s">
        <v>82</v>
      </c>
      <c r="N24" t="s">
        <v>64</v>
      </c>
      <c r="P24" t="s">
        <v>65</v>
      </c>
      <c r="Q24" t="s">
        <v>66</v>
      </c>
      <c r="R24">
        <v>1000</v>
      </c>
      <c r="W24" t="s">
        <v>67</v>
      </c>
      <c r="X24" t="s">
        <v>115</v>
      </c>
      <c r="Y24" t="s">
        <v>115</v>
      </c>
      <c r="Z24" t="s">
        <v>116</v>
      </c>
      <c r="AB24">
        <v>1</v>
      </c>
      <c r="AC24" t="s">
        <v>71</v>
      </c>
      <c r="AJ24" t="s">
        <v>72</v>
      </c>
      <c r="AY24" t="s">
        <v>120</v>
      </c>
      <c r="AZ24">
        <v>3731</v>
      </c>
      <c r="BA24" t="s">
        <v>121</v>
      </c>
      <c r="BB24" t="s">
        <v>122</v>
      </c>
      <c r="BC24">
        <v>1977</v>
      </c>
      <c r="BD24" t="s">
        <v>76</v>
      </c>
    </row>
    <row r="25" spans="1:56" x14ac:dyDescent="0.25">
      <c r="A25">
        <v>1309644</v>
      </c>
      <c r="B25" t="s">
        <v>56</v>
      </c>
      <c r="D25" t="s">
        <v>57</v>
      </c>
      <c r="E25" t="s">
        <v>123</v>
      </c>
      <c r="F25" t="s">
        <v>124</v>
      </c>
      <c r="G25" t="s">
        <v>125</v>
      </c>
      <c r="H25" t="s">
        <v>119</v>
      </c>
      <c r="I25" t="s">
        <v>126</v>
      </c>
      <c r="J25" t="s">
        <v>58</v>
      </c>
      <c r="L25" t="s">
        <v>62</v>
      </c>
      <c r="M25" t="s">
        <v>63</v>
      </c>
      <c r="N25" t="s">
        <v>64</v>
      </c>
      <c r="P25" t="s">
        <v>65</v>
      </c>
      <c r="Q25" t="s">
        <v>66</v>
      </c>
      <c r="R25">
        <v>530</v>
      </c>
      <c r="W25" t="s">
        <v>67</v>
      </c>
      <c r="X25" t="s">
        <v>115</v>
      </c>
      <c r="Y25" t="s">
        <v>115</v>
      </c>
      <c r="Z25" t="s">
        <v>116</v>
      </c>
      <c r="AB25">
        <v>4</v>
      </c>
      <c r="AC25" t="s">
        <v>71</v>
      </c>
      <c r="AJ25" t="s">
        <v>72</v>
      </c>
      <c r="AY25" t="s">
        <v>127</v>
      </c>
      <c r="AZ25">
        <v>5590</v>
      </c>
      <c r="BA25" t="s">
        <v>128</v>
      </c>
      <c r="BB25" t="s">
        <v>129</v>
      </c>
      <c r="BC25">
        <v>1981</v>
      </c>
      <c r="BD25" t="s">
        <v>76</v>
      </c>
    </row>
    <row r="26" spans="1:56" x14ac:dyDescent="0.25">
      <c r="A26">
        <v>1309644</v>
      </c>
      <c r="B26" t="s">
        <v>56</v>
      </c>
      <c r="D26" t="s">
        <v>57</v>
      </c>
      <c r="E26" t="s">
        <v>123</v>
      </c>
      <c r="F26" t="s">
        <v>124</v>
      </c>
      <c r="G26" t="s">
        <v>125</v>
      </c>
      <c r="H26" t="s">
        <v>119</v>
      </c>
      <c r="I26" t="s">
        <v>126</v>
      </c>
      <c r="J26" t="s">
        <v>58</v>
      </c>
      <c r="L26" t="s">
        <v>62</v>
      </c>
      <c r="M26" t="s">
        <v>63</v>
      </c>
      <c r="N26" t="s">
        <v>64</v>
      </c>
      <c r="P26" t="s">
        <v>65</v>
      </c>
      <c r="Q26" t="s">
        <v>66</v>
      </c>
      <c r="R26">
        <v>530</v>
      </c>
      <c r="W26" t="s">
        <v>67</v>
      </c>
      <c r="X26" t="s">
        <v>115</v>
      </c>
      <c r="Y26" t="s">
        <v>115</v>
      </c>
      <c r="Z26" t="s">
        <v>116</v>
      </c>
      <c r="AB26">
        <v>1</v>
      </c>
      <c r="AC26" t="s">
        <v>71</v>
      </c>
      <c r="AJ26" t="s">
        <v>72</v>
      </c>
      <c r="AY26" t="s">
        <v>127</v>
      </c>
      <c r="AZ26">
        <v>5590</v>
      </c>
      <c r="BA26" t="s">
        <v>128</v>
      </c>
      <c r="BB26" t="s">
        <v>129</v>
      </c>
      <c r="BC26">
        <v>1981</v>
      </c>
      <c r="BD26" t="s">
        <v>76</v>
      </c>
    </row>
    <row r="27" spans="1:56" x14ac:dyDescent="0.25">
      <c r="A27">
        <v>1309644</v>
      </c>
      <c r="B27" t="s">
        <v>56</v>
      </c>
      <c r="D27" t="s">
        <v>57</v>
      </c>
      <c r="E27" t="s">
        <v>58</v>
      </c>
      <c r="F27" t="s">
        <v>117</v>
      </c>
      <c r="G27" t="s">
        <v>118</v>
      </c>
      <c r="H27" t="s">
        <v>119</v>
      </c>
      <c r="J27" t="s">
        <v>58</v>
      </c>
      <c r="M27" t="s">
        <v>82</v>
      </c>
      <c r="N27" t="s">
        <v>64</v>
      </c>
      <c r="P27" t="s">
        <v>65</v>
      </c>
      <c r="Q27" t="s">
        <v>66</v>
      </c>
      <c r="R27">
        <v>1000</v>
      </c>
      <c r="W27" t="s">
        <v>67</v>
      </c>
      <c r="X27" t="s">
        <v>115</v>
      </c>
      <c r="Y27" t="s">
        <v>115</v>
      </c>
      <c r="Z27" t="s">
        <v>116</v>
      </c>
      <c r="AB27">
        <v>4</v>
      </c>
      <c r="AC27" t="s">
        <v>71</v>
      </c>
      <c r="AJ27" t="s">
        <v>72</v>
      </c>
      <c r="AY27" t="s">
        <v>120</v>
      </c>
      <c r="AZ27">
        <v>3731</v>
      </c>
      <c r="BA27" t="s">
        <v>121</v>
      </c>
      <c r="BB27" t="s">
        <v>122</v>
      </c>
      <c r="BC27">
        <v>1977</v>
      </c>
      <c r="BD27" t="s">
        <v>76</v>
      </c>
    </row>
    <row r="28" spans="1:56" x14ac:dyDescent="0.25">
      <c r="A28">
        <v>1309644</v>
      </c>
      <c r="B28" t="s">
        <v>56</v>
      </c>
      <c r="D28" t="s">
        <v>57</v>
      </c>
      <c r="E28" t="s">
        <v>58</v>
      </c>
      <c r="F28" t="s">
        <v>117</v>
      </c>
      <c r="G28" t="s">
        <v>118</v>
      </c>
      <c r="H28" t="s">
        <v>119</v>
      </c>
      <c r="J28" t="s">
        <v>58</v>
      </c>
      <c r="M28" t="s">
        <v>82</v>
      </c>
      <c r="N28" t="s">
        <v>64</v>
      </c>
      <c r="P28" t="s">
        <v>65</v>
      </c>
      <c r="Q28" t="s">
        <v>66</v>
      </c>
      <c r="R28">
        <v>1000</v>
      </c>
      <c r="W28" t="s">
        <v>67</v>
      </c>
      <c r="X28" t="s">
        <v>115</v>
      </c>
      <c r="Y28" t="s">
        <v>115</v>
      </c>
      <c r="Z28" t="s">
        <v>116</v>
      </c>
      <c r="AB28">
        <v>2</v>
      </c>
      <c r="AC28" t="s">
        <v>71</v>
      </c>
      <c r="AJ28" t="s">
        <v>72</v>
      </c>
      <c r="AY28" t="s">
        <v>120</v>
      </c>
      <c r="AZ28">
        <v>3731</v>
      </c>
      <c r="BA28" t="s">
        <v>121</v>
      </c>
      <c r="BB28" t="s">
        <v>122</v>
      </c>
      <c r="BC28">
        <v>1977</v>
      </c>
      <c r="BD28" t="s">
        <v>76</v>
      </c>
    </row>
    <row r="29" spans="1:56" x14ac:dyDescent="0.25">
      <c r="A29">
        <v>1309644</v>
      </c>
      <c r="B29" t="s">
        <v>56</v>
      </c>
      <c r="D29" t="s">
        <v>57</v>
      </c>
      <c r="E29" t="s">
        <v>58</v>
      </c>
      <c r="F29" t="s">
        <v>117</v>
      </c>
      <c r="G29" t="s">
        <v>118</v>
      </c>
      <c r="H29" t="s">
        <v>119</v>
      </c>
      <c r="J29" t="s">
        <v>58</v>
      </c>
      <c r="M29" t="s">
        <v>82</v>
      </c>
      <c r="N29" t="s">
        <v>64</v>
      </c>
      <c r="P29" t="s">
        <v>65</v>
      </c>
      <c r="Q29" t="s">
        <v>66</v>
      </c>
      <c r="R29">
        <v>1000</v>
      </c>
      <c r="W29" t="s">
        <v>67</v>
      </c>
      <c r="X29" t="s">
        <v>115</v>
      </c>
      <c r="Y29" t="s">
        <v>115</v>
      </c>
      <c r="Z29" t="s">
        <v>116</v>
      </c>
      <c r="AB29">
        <v>2</v>
      </c>
      <c r="AC29" t="s">
        <v>71</v>
      </c>
      <c r="AJ29" t="s">
        <v>72</v>
      </c>
      <c r="AY29" t="s">
        <v>120</v>
      </c>
      <c r="AZ29">
        <v>3731</v>
      </c>
      <c r="BA29" t="s">
        <v>121</v>
      </c>
      <c r="BB29" t="s">
        <v>122</v>
      </c>
      <c r="BC29">
        <v>1977</v>
      </c>
      <c r="BD29" t="s">
        <v>76</v>
      </c>
    </row>
    <row r="30" spans="1:56" x14ac:dyDescent="0.25">
      <c r="A30">
        <v>1309644</v>
      </c>
      <c r="B30" t="s">
        <v>56</v>
      </c>
      <c r="D30" t="s">
        <v>57</v>
      </c>
      <c r="E30" t="s">
        <v>58</v>
      </c>
      <c r="F30" t="s">
        <v>117</v>
      </c>
      <c r="G30" t="s">
        <v>118</v>
      </c>
      <c r="H30" t="s">
        <v>119</v>
      </c>
      <c r="J30" t="s">
        <v>58</v>
      </c>
      <c r="M30" t="s">
        <v>82</v>
      </c>
      <c r="N30" t="s">
        <v>64</v>
      </c>
      <c r="P30" t="s">
        <v>65</v>
      </c>
      <c r="Q30" t="s">
        <v>66</v>
      </c>
      <c r="R30">
        <v>1000</v>
      </c>
      <c r="W30" t="s">
        <v>67</v>
      </c>
      <c r="X30" t="s">
        <v>115</v>
      </c>
      <c r="Y30" t="s">
        <v>115</v>
      </c>
      <c r="Z30" t="s">
        <v>116</v>
      </c>
      <c r="AB30">
        <v>4</v>
      </c>
      <c r="AC30" t="s">
        <v>71</v>
      </c>
      <c r="AJ30" t="s">
        <v>72</v>
      </c>
      <c r="AY30" t="s">
        <v>120</v>
      </c>
      <c r="AZ30">
        <v>3731</v>
      </c>
      <c r="BA30" t="s">
        <v>121</v>
      </c>
      <c r="BB30" t="s">
        <v>122</v>
      </c>
      <c r="BC30">
        <v>1977</v>
      </c>
      <c r="BD30" t="s">
        <v>76</v>
      </c>
    </row>
    <row r="31" spans="1:56" x14ac:dyDescent="0.25">
      <c r="A31">
        <v>1309644</v>
      </c>
      <c r="B31" t="s">
        <v>56</v>
      </c>
      <c r="D31" t="s">
        <v>57</v>
      </c>
      <c r="E31" t="s">
        <v>58</v>
      </c>
      <c r="F31" t="s">
        <v>117</v>
      </c>
      <c r="G31" t="s">
        <v>118</v>
      </c>
      <c r="H31" t="s">
        <v>119</v>
      </c>
      <c r="J31" t="s">
        <v>58</v>
      </c>
      <c r="M31" t="s">
        <v>82</v>
      </c>
      <c r="N31" t="s">
        <v>64</v>
      </c>
      <c r="P31" t="s">
        <v>65</v>
      </c>
      <c r="Q31" t="s">
        <v>66</v>
      </c>
      <c r="R31">
        <v>1000</v>
      </c>
      <c r="W31" t="s">
        <v>67</v>
      </c>
      <c r="X31" t="s">
        <v>115</v>
      </c>
      <c r="Y31" t="s">
        <v>115</v>
      </c>
      <c r="Z31" t="s">
        <v>116</v>
      </c>
      <c r="AB31">
        <v>3</v>
      </c>
      <c r="AC31" t="s">
        <v>71</v>
      </c>
      <c r="AJ31" t="s">
        <v>72</v>
      </c>
      <c r="AY31" t="s">
        <v>120</v>
      </c>
      <c r="AZ31">
        <v>3731</v>
      </c>
      <c r="BA31" t="s">
        <v>121</v>
      </c>
      <c r="BB31" t="s">
        <v>122</v>
      </c>
      <c r="BC31">
        <v>1977</v>
      </c>
      <c r="BD31" t="s">
        <v>76</v>
      </c>
    </row>
    <row r="32" spans="1:56" x14ac:dyDescent="0.25">
      <c r="A32">
        <v>1309644</v>
      </c>
      <c r="B32" t="s">
        <v>56</v>
      </c>
      <c r="D32" t="s">
        <v>57</v>
      </c>
      <c r="E32" t="s">
        <v>58</v>
      </c>
      <c r="F32" t="s">
        <v>130</v>
      </c>
      <c r="G32" t="s">
        <v>131</v>
      </c>
      <c r="H32" t="s">
        <v>119</v>
      </c>
      <c r="J32" t="s">
        <v>58</v>
      </c>
      <c r="L32" t="s">
        <v>62</v>
      </c>
      <c r="M32" t="s">
        <v>63</v>
      </c>
      <c r="N32" t="s">
        <v>64</v>
      </c>
      <c r="P32" t="s">
        <v>65</v>
      </c>
      <c r="Q32" t="s">
        <v>66</v>
      </c>
      <c r="R32">
        <v>80</v>
      </c>
      <c r="W32" t="s">
        <v>67</v>
      </c>
      <c r="X32" t="s">
        <v>115</v>
      </c>
      <c r="Y32" t="s">
        <v>115</v>
      </c>
      <c r="Z32" t="s">
        <v>116</v>
      </c>
      <c r="AB32">
        <v>4</v>
      </c>
      <c r="AC32" t="s">
        <v>71</v>
      </c>
      <c r="AJ32" t="s">
        <v>72</v>
      </c>
      <c r="AY32" t="s">
        <v>132</v>
      </c>
      <c r="AZ32">
        <v>2042</v>
      </c>
      <c r="BA32" t="s">
        <v>133</v>
      </c>
      <c r="BB32" t="s">
        <v>134</v>
      </c>
      <c r="BC32">
        <v>1960</v>
      </c>
      <c r="BD32" t="s">
        <v>76</v>
      </c>
    </row>
    <row r="33" spans="1:56" x14ac:dyDescent="0.25">
      <c r="A33">
        <v>1309644</v>
      </c>
      <c r="B33" t="s">
        <v>56</v>
      </c>
      <c r="D33" t="s">
        <v>57</v>
      </c>
      <c r="E33" t="s">
        <v>58</v>
      </c>
      <c r="F33" t="s">
        <v>117</v>
      </c>
      <c r="G33" t="s">
        <v>118</v>
      </c>
      <c r="H33" t="s">
        <v>119</v>
      </c>
      <c r="J33" t="s">
        <v>58</v>
      </c>
      <c r="M33" t="s">
        <v>82</v>
      </c>
      <c r="N33" t="s">
        <v>64</v>
      </c>
      <c r="P33" t="s">
        <v>65</v>
      </c>
      <c r="Q33" t="s">
        <v>66</v>
      </c>
      <c r="R33">
        <v>1000</v>
      </c>
      <c r="W33" t="s">
        <v>67</v>
      </c>
      <c r="X33" t="s">
        <v>115</v>
      </c>
      <c r="Y33" t="s">
        <v>115</v>
      </c>
      <c r="Z33" t="s">
        <v>116</v>
      </c>
      <c r="AB33">
        <v>1</v>
      </c>
      <c r="AC33" t="s">
        <v>71</v>
      </c>
      <c r="AJ33" t="s">
        <v>72</v>
      </c>
      <c r="AY33" t="s">
        <v>120</v>
      </c>
      <c r="AZ33">
        <v>3731</v>
      </c>
      <c r="BA33" t="s">
        <v>121</v>
      </c>
      <c r="BB33" t="s">
        <v>122</v>
      </c>
      <c r="BC33">
        <v>1977</v>
      </c>
      <c r="BD33" t="s">
        <v>76</v>
      </c>
    </row>
    <row r="34" spans="1:56" x14ac:dyDescent="0.25">
      <c r="A34">
        <v>1309644</v>
      </c>
      <c r="B34" t="s">
        <v>56</v>
      </c>
      <c r="D34" t="s">
        <v>57</v>
      </c>
      <c r="E34" t="s">
        <v>58</v>
      </c>
      <c r="F34" t="s">
        <v>117</v>
      </c>
      <c r="G34" t="s">
        <v>118</v>
      </c>
      <c r="H34" t="s">
        <v>119</v>
      </c>
      <c r="J34" t="s">
        <v>58</v>
      </c>
      <c r="M34" t="s">
        <v>82</v>
      </c>
      <c r="N34" t="s">
        <v>64</v>
      </c>
      <c r="P34" t="s">
        <v>65</v>
      </c>
      <c r="Q34" t="s">
        <v>66</v>
      </c>
      <c r="R34">
        <v>1000</v>
      </c>
      <c r="W34" t="s">
        <v>67</v>
      </c>
      <c r="X34" t="s">
        <v>115</v>
      </c>
      <c r="Y34" t="s">
        <v>115</v>
      </c>
      <c r="Z34" t="s">
        <v>116</v>
      </c>
      <c r="AB34">
        <v>3</v>
      </c>
      <c r="AC34" t="s">
        <v>71</v>
      </c>
      <c r="AJ34" t="s">
        <v>72</v>
      </c>
      <c r="AY34" t="s">
        <v>120</v>
      </c>
      <c r="AZ34">
        <v>3731</v>
      </c>
      <c r="BA34" t="s">
        <v>121</v>
      </c>
      <c r="BB34" t="s">
        <v>122</v>
      </c>
      <c r="BC34">
        <v>1977</v>
      </c>
      <c r="BD34" t="s">
        <v>76</v>
      </c>
    </row>
    <row r="35" spans="1:56" x14ac:dyDescent="0.25">
      <c r="A35">
        <v>1309644</v>
      </c>
      <c r="B35" t="s">
        <v>56</v>
      </c>
      <c r="D35" t="s">
        <v>57</v>
      </c>
      <c r="E35" t="s">
        <v>58</v>
      </c>
      <c r="F35" t="s">
        <v>130</v>
      </c>
      <c r="G35" t="s">
        <v>131</v>
      </c>
      <c r="H35" t="s">
        <v>119</v>
      </c>
      <c r="J35" t="s">
        <v>58</v>
      </c>
      <c r="L35" t="s">
        <v>62</v>
      </c>
      <c r="M35" t="s">
        <v>63</v>
      </c>
      <c r="N35" t="s">
        <v>64</v>
      </c>
      <c r="P35" t="s">
        <v>65</v>
      </c>
      <c r="Q35" t="s">
        <v>66</v>
      </c>
      <c r="R35">
        <v>80</v>
      </c>
      <c r="W35" t="s">
        <v>67</v>
      </c>
      <c r="X35" t="s">
        <v>115</v>
      </c>
      <c r="Y35" t="s">
        <v>115</v>
      </c>
      <c r="Z35" t="s">
        <v>116</v>
      </c>
      <c r="AB35">
        <v>4</v>
      </c>
      <c r="AC35" t="s">
        <v>71</v>
      </c>
      <c r="AJ35" t="s">
        <v>72</v>
      </c>
      <c r="AY35" t="s">
        <v>132</v>
      </c>
      <c r="AZ35">
        <v>2042</v>
      </c>
      <c r="BA35" t="s">
        <v>133</v>
      </c>
      <c r="BB35" t="s">
        <v>134</v>
      </c>
      <c r="BC35">
        <v>1960</v>
      </c>
      <c r="BD35" t="s">
        <v>76</v>
      </c>
    </row>
    <row r="36" spans="1:56" x14ac:dyDescent="0.25">
      <c r="A36">
        <v>1309644</v>
      </c>
      <c r="B36" t="s">
        <v>56</v>
      </c>
      <c r="D36" t="s">
        <v>57</v>
      </c>
      <c r="E36" t="s">
        <v>58</v>
      </c>
      <c r="F36" t="s">
        <v>130</v>
      </c>
      <c r="G36" t="s">
        <v>131</v>
      </c>
      <c r="H36" t="s">
        <v>119</v>
      </c>
      <c r="J36" t="s">
        <v>58</v>
      </c>
      <c r="L36" t="s">
        <v>62</v>
      </c>
      <c r="M36" t="s">
        <v>63</v>
      </c>
      <c r="N36" t="s">
        <v>64</v>
      </c>
      <c r="O36" t="s">
        <v>135</v>
      </c>
      <c r="P36" t="s">
        <v>65</v>
      </c>
      <c r="R36">
        <v>833</v>
      </c>
      <c r="W36" t="s">
        <v>67</v>
      </c>
      <c r="X36" t="s">
        <v>115</v>
      </c>
      <c r="Y36" t="s">
        <v>115</v>
      </c>
      <c r="Z36" t="s">
        <v>136</v>
      </c>
      <c r="AB36">
        <v>4</v>
      </c>
      <c r="AC36" t="s">
        <v>71</v>
      </c>
      <c r="AJ36" t="s">
        <v>72</v>
      </c>
      <c r="AY36" t="s">
        <v>137</v>
      </c>
      <c r="AZ36">
        <v>2965</v>
      </c>
      <c r="BA36" t="s">
        <v>138</v>
      </c>
      <c r="BB36" t="s">
        <v>139</v>
      </c>
      <c r="BC36">
        <v>1981</v>
      </c>
      <c r="BD36" t="s">
        <v>76</v>
      </c>
    </row>
    <row r="37" spans="1:56" x14ac:dyDescent="0.25">
      <c r="A37">
        <v>1309644</v>
      </c>
      <c r="B37" t="s">
        <v>56</v>
      </c>
      <c r="D37" t="s">
        <v>105</v>
      </c>
      <c r="E37" t="s">
        <v>58</v>
      </c>
      <c r="F37" t="s">
        <v>130</v>
      </c>
      <c r="G37" t="s">
        <v>131</v>
      </c>
      <c r="H37" t="s">
        <v>119</v>
      </c>
      <c r="I37" t="s">
        <v>140</v>
      </c>
      <c r="J37" t="s">
        <v>141</v>
      </c>
      <c r="K37" t="s">
        <v>142</v>
      </c>
      <c r="L37" t="s">
        <v>143</v>
      </c>
      <c r="M37" t="s">
        <v>63</v>
      </c>
      <c r="N37" t="s">
        <v>64</v>
      </c>
      <c r="O37">
        <v>7</v>
      </c>
      <c r="P37" t="s">
        <v>65</v>
      </c>
      <c r="R37">
        <v>7.4999999999999997E-3</v>
      </c>
      <c r="W37" t="s">
        <v>67</v>
      </c>
      <c r="X37" t="s">
        <v>115</v>
      </c>
      <c r="Y37" t="s">
        <v>144</v>
      </c>
      <c r="Z37" t="s">
        <v>78</v>
      </c>
      <c r="AB37" t="s">
        <v>58</v>
      </c>
      <c r="AC37" t="s">
        <v>71</v>
      </c>
      <c r="AJ37" t="s">
        <v>72</v>
      </c>
      <c r="AY37" t="s">
        <v>145</v>
      </c>
      <c r="AZ37">
        <v>10427</v>
      </c>
      <c r="BA37" t="s">
        <v>146</v>
      </c>
      <c r="BB37" t="s">
        <v>147</v>
      </c>
      <c r="BC37">
        <v>1984</v>
      </c>
      <c r="BD37" t="s">
        <v>148</v>
      </c>
    </row>
    <row r="38" spans="1:56" x14ac:dyDescent="0.25">
      <c r="A38">
        <v>1309644</v>
      </c>
      <c r="B38" t="s">
        <v>56</v>
      </c>
      <c r="D38" t="s">
        <v>105</v>
      </c>
      <c r="E38" t="s">
        <v>58</v>
      </c>
      <c r="F38" t="s">
        <v>130</v>
      </c>
      <c r="G38" t="s">
        <v>131</v>
      </c>
      <c r="H38" t="s">
        <v>119</v>
      </c>
      <c r="I38" t="s">
        <v>140</v>
      </c>
      <c r="J38" t="s">
        <v>141</v>
      </c>
      <c r="K38" t="s">
        <v>142</v>
      </c>
      <c r="L38" t="s">
        <v>143</v>
      </c>
      <c r="M38" t="s">
        <v>63</v>
      </c>
      <c r="N38" t="s">
        <v>64</v>
      </c>
      <c r="O38">
        <v>7</v>
      </c>
      <c r="P38" t="s">
        <v>65</v>
      </c>
      <c r="R38">
        <v>7.4999999999999997E-3</v>
      </c>
      <c r="W38" t="s">
        <v>67</v>
      </c>
      <c r="X38" t="s">
        <v>149</v>
      </c>
      <c r="Y38" t="s">
        <v>150</v>
      </c>
      <c r="Z38" t="s">
        <v>78</v>
      </c>
      <c r="AA38" t="s">
        <v>151</v>
      </c>
      <c r="AB38">
        <v>30</v>
      </c>
      <c r="AC38" t="s">
        <v>152</v>
      </c>
      <c r="AJ38" t="s">
        <v>72</v>
      </c>
      <c r="AY38" t="s">
        <v>145</v>
      </c>
      <c r="AZ38">
        <v>10427</v>
      </c>
      <c r="BA38" t="s">
        <v>146</v>
      </c>
      <c r="BB38" t="s">
        <v>147</v>
      </c>
      <c r="BC38">
        <v>1984</v>
      </c>
      <c r="BD38" t="s">
        <v>153</v>
      </c>
    </row>
    <row r="39" spans="1:56" x14ac:dyDescent="0.25">
      <c r="A39">
        <v>1309644</v>
      </c>
      <c r="B39" t="s">
        <v>56</v>
      </c>
      <c r="D39" t="s">
        <v>105</v>
      </c>
      <c r="E39" t="s">
        <v>58</v>
      </c>
      <c r="F39" t="s">
        <v>130</v>
      </c>
      <c r="G39" t="s">
        <v>131</v>
      </c>
      <c r="H39" t="s">
        <v>119</v>
      </c>
      <c r="I39" t="s">
        <v>140</v>
      </c>
      <c r="J39" t="s">
        <v>141</v>
      </c>
      <c r="K39" t="s">
        <v>142</v>
      </c>
      <c r="L39" t="s">
        <v>143</v>
      </c>
      <c r="M39" t="s">
        <v>63</v>
      </c>
      <c r="N39" t="s">
        <v>64</v>
      </c>
      <c r="O39">
        <v>7</v>
      </c>
      <c r="P39" t="s">
        <v>65</v>
      </c>
      <c r="R39">
        <v>7.4999999999999997E-3</v>
      </c>
      <c r="W39" t="s">
        <v>67</v>
      </c>
      <c r="X39" t="s">
        <v>115</v>
      </c>
      <c r="Y39" t="s">
        <v>154</v>
      </c>
      <c r="Z39" t="s">
        <v>78</v>
      </c>
      <c r="AB39">
        <v>30</v>
      </c>
      <c r="AC39" t="s">
        <v>152</v>
      </c>
      <c r="AJ39" t="s">
        <v>72</v>
      </c>
      <c r="AY39" t="s">
        <v>145</v>
      </c>
      <c r="AZ39">
        <v>10427</v>
      </c>
      <c r="BA39" t="s">
        <v>146</v>
      </c>
      <c r="BB39" t="s">
        <v>147</v>
      </c>
      <c r="BC39">
        <v>1984</v>
      </c>
      <c r="BD39" t="s">
        <v>153</v>
      </c>
    </row>
    <row r="40" spans="1:56" x14ac:dyDescent="0.25">
      <c r="A40">
        <v>1309644</v>
      </c>
      <c r="B40" t="s">
        <v>56</v>
      </c>
      <c r="D40" t="s">
        <v>105</v>
      </c>
      <c r="E40" t="s">
        <v>58</v>
      </c>
      <c r="F40" t="s">
        <v>130</v>
      </c>
      <c r="G40" t="s">
        <v>131</v>
      </c>
      <c r="H40" t="s">
        <v>119</v>
      </c>
      <c r="I40" t="s">
        <v>140</v>
      </c>
      <c r="J40" t="s">
        <v>141</v>
      </c>
      <c r="K40" t="s">
        <v>142</v>
      </c>
      <c r="L40" t="s">
        <v>143</v>
      </c>
      <c r="M40" t="s">
        <v>63</v>
      </c>
      <c r="N40" t="s">
        <v>64</v>
      </c>
      <c r="O40">
        <v>7</v>
      </c>
      <c r="P40" t="s">
        <v>65</v>
      </c>
      <c r="R40">
        <v>7.4999999999999997E-3</v>
      </c>
      <c r="W40" t="s">
        <v>67</v>
      </c>
      <c r="X40" t="s">
        <v>149</v>
      </c>
      <c r="Y40" t="s">
        <v>155</v>
      </c>
      <c r="Z40" t="s">
        <v>78</v>
      </c>
      <c r="AA40" t="s">
        <v>151</v>
      </c>
      <c r="AB40">
        <v>30</v>
      </c>
      <c r="AC40" t="s">
        <v>152</v>
      </c>
      <c r="AJ40" t="s">
        <v>72</v>
      </c>
      <c r="AY40" t="s">
        <v>145</v>
      </c>
      <c r="AZ40">
        <v>10427</v>
      </c>
      <c r="BA40" t="s">
        <v>146</v>
      </c>
      <c r="BB40" t="s">
        <v>147</v>
      </c>
      <c r="BC40">
        <v>1984</v>
      </c>
      <c r="BD40" t="s">
        <v>153</v>
      </c>
    </row>
    <row r="41" spans="1:56" x14ac:dyDescent="0.25">
      <c r="A41">
        <v>1309644</v>
      </c>
      <c r="B41" t="s">
        <v>56</v>
      </c>
      <c r="D41" t="s">
        <v>57</v>
      </c>
      <c r="E41" t="s">
        <v>58</v>
      </c>
      <c r="F41" t="s">
        <v>130</v>
      </c>
      <c r="G41" t="s">
        <v>131</v>
      </c>
      <c r="H41" t="s">
        <v>119</v>
      </c>
      <c r="J41" t="s">
        <v>58</v>
      </c>
      <c r="L41" t="s">
        <v>62</v>
      </c>
      <c r="M41" t="s">
        <v>63</v>
      </c>
      <c r="N41" t="s">
        <v>64</v>
      </c>
      <c r="O41" t="s">
        <v>135</v>
      </c>
      <c r="P41" t="s">
        <v>65</v>
      </c>
      <c r="Q41" t="s">
        <v>156</v>
      </c>
      <c r="R41">
        <v>833</v>
      </c>
      <c r="W41" t="s">
        <v>67</v>
      </c>
      <c r="X41" t="s">
        <v>115</v>
      </c>
      <c r="Y41" t="s">
        <v>115</v>
      </c>
      <c r="Z41" t="s">
        <v>78</v>
      </c>
      <c r="AB41">
        <v>4</v>
      </c>
      <c r="AC41" t="s">
        <v>71</v>
      </c>
      <c r="AJ41" t="s">
        <v>72</v>
      </c>
      <c r="AY41" t="s">
        <v>137</v>
      </c>
      <c r="AZ41">
        <v>2965</v>
      </c>
      <c r="BA41" t="s">
        <v>138</v>
      </c>
      <c r="BB41" t="s">
        <v>139</v>
      </c>
      <c r="BC41">
        <v>1981</v>
      </c>
      <c r="BD41" t="s">
        <v>76</v>
      </c>
    </row>
    <row r="42" spans="1:56" x14ac:dyDescent="0.25">
      <c r="A42">
        <v>1309644</v>
      </c>
      <c r="B42" t="s">
        <v>56</v>
      </c>
      <c r="D42" t="s">
        <v>105</v>
      </c>
      <c r="E42" t="s">
        <v>58</v>
      </c>
      <c r="F42" t="s">
        <v>130</v>
      </c>
      <c r="G42" t="s">
        <v>131</v>
      </c>
      <c r="H42" t="s">
        <v>119</v>
      </c>
      <c r="J42" t="s">
        <v>58</v>
      </c>
      <c r="L42" t="s">
        <v>143</v>
      </c>
      <c r="M42" t="s">
        <v>63</v>
      </c>
      <c r="N42" t="s">
        <v>64</v>
      </c>
      <c r="P42" t="s">
        <v>65</v>
      </c>
      <c r="Q42" t="s">
        <v>157</v>
      </c>
      <c r="R42">
        <v>4.0000000000000001E-3</v>
      </c>
      <c r="W42" t="s">
        <v>67</v>
      </c>
      <c r="X42" t="s">
        <v>115</v>
      </c>
      <c r="Y42" t="s">
        <v>115</v>
      </c>
      <c r="Z42" t="s">
        <v>158</v>
      </c>
      <c r="AB42">
        <v>4</v>
      </c>
      <c r="AC42" t="s">
        <v>71</v>
      </c>
      <c r="AJ42" t="s">
        <v>72</v>
      </c>
      <c r="AY42" t="s">
        <v>145</v>
      </c>
      <c r="AZ42">
        <v>10427</v>
      </c>
      <c r="BA42" t="s">
        <v>146</v>
      </c>
      <c r="BB42" t="s">
        <v>147</v>
      </c>
      <c r="BC42">
        <v>1984</v>
      </c>
      <c r="BD42" t="s">
        <v>76</v>
      </c>
    </row>
    <row r="43" spans="1:56" x14ac:dyDescent="0.25">
      <c r="A43">
        <v>1309644</v>
      </c>
      <c r="B43" t="s">
        <v>56</v>
      </c>
      <c r="D43" t="s">
        <v>105</v>
      </c>
      <c r="E43" t="s">
        <v>58</v>
      </c>
      <c r="F43" t="s">
        <v>130</v>
      </c>
      <c r="G43" t="s">
        <v>131</v>
      </c>
      <c r="H43" t="s">
        <v>119</v>
      </c>
      <c r="J43">
        <v>30</v>
      </c>
      <c r="K43" t="s">
        <v>71</v>
      </c>
      <c r="L43" t="s">
        <v>62</v>
      </c>
      <c r="M43" t="s">
        <v>63</v>
      </c>
      <c r="N43" t="s">
        <v>64</v>
      </c>
      <c r="O43">
        <v>3</v>
      </c>
      <c r="P43" t="s">
        <v>65</v>
      </c>
      <c r="R43">
        <v>4.5</v>
      </c>
      <c r="W43" t="s">
        <v>67</v>
      </c>
      <c r="X43" t="s">
        <v>115</v>
      </c>
      <c r="Y43" t="s">
        <v>115</v>
      </c>
      <c r="Z43" t="s">
        <v>158</v>
      </c>
      <c r="AB43">
        <v>1</v>
      </c>
      <c r="AC43" t="s">
        <v>71</v>
      </c>
      <c r="AJ43" t="s">
        <v>72</v>
      </c>
      <c r="AY43" t="s">
        <v>159</v>
      </c>
      <c r="AZ43">
        <v>61178</v>
      </c>
      <c r="BA43" t="s">
        <v>160</v>
      </c>
      <c r="BB43" t="s">
        <v>161</v>
      </c>
      <c r="BC43">
        <v>1986</v>
      </c>
      <c r="BD43" t="s">
        <v>162</v>
      </c>
    </row>
    <row r="44" spans="1:56" x14ac:dyDescent="0.25">
      <c r="A44">
        <v>1309644</v>
      </c>
      <c r="B44" t="s">
        <v>56</v>
      </c>
      <c r="D44" t="s">
        <v>57</v>
      </c>
      <c r="E44" t="s">
        <v>58</v>
      </c>
      <c r="F44" t="s">
        <v>163</v>
      </c>
      <c r="G44" t="s">
        <v>164</v>
      </c>
      <c r="H44" t="s">
        <v>165</v>
      </c>
      <c r="J44" t="s">
        <v>58</v>
      </c>
      <c r="L44" t="s">
        <v>92</v>
      </c>
      <c r="M44" t="s">
        <v>63</v>
      </c>
      <c r="N44" t="s">
        <v>64</v>
      </c>
      <c r="P44" t="s">
        <v>65</v>
      </c>
      <c r="R44">
        <v>920</v>
      </c>
      <c r="T44">
        <v>840</v>
      </c>
      <c r="V44">
        <v>1181</v>
      </c>
      <c r="W44" t="s">
        <v>67</v>
      </c>
      <c r="X44" t="s">
        <v>93</v>
      </c>
      <c r="Y44" t="s">
        <v>94</v>
      </c>
      <c r="Z44" t="s">
        <v>70</v>
      </c>
      <c r="AB44">
        <v>2</v>
      </c>
      <c r="AC44" t="s">
        <v>71</v>
      </c>
      <c r="AJ44" t="s">
        <v>72</v>
      </c>
      <c r="AY44" t="s">
        <v>166</v>
      </c>
      <c r="AZ44">
        <v>2918</v>
      </c>
      <c r="BA44" t="s">
        <v>167</v>
      </c>
      <c r="BB44" t="s">
        <v>168</v>
      </c>
      <c r="BC44">
        <v>1991</v>
      </c>
      <c r="BD44" t="s">
        <v>76</v>
      </c>
    </row>
    <row r="45" spans="1:56" x14ac:dyDescent="0.25">
      <c r="A45">
        <v>1309644</v>
      </c>
      <c r="B45" t="s">
        <v>56</v>
      </c>
      <c r="D45" t="s">
        <v>57</v>
      </c>
      <c r="E45" t="s">
        <v>58</v>
      </c>
      <c r="F45" t="s">
        <v>163</v>
      </c>
      <c r="G45" t="s">
        <v>164</v>
      </c>
      <c r="H45" t="s">
        <v>165</v>
      </c>
      <c r="J45" t="s">
        <v>58</v>
      </c>
      <c r="L45" t="s">
        <v>92</v>
      </c>
      <c r="M45" t="s">
        <v>63</v>
      </c>
      <c r="N45" t="s">
        <v>64</v>
      </c>
      <c r="P45" t="s">
        <v>65</v>
      </c>
      <c r="R45">
        <v>678</v>
      </c>
      <c r="T45">
        <v>610</v>
      </c>
      <c r="V45">
        <v>840</v>
      </c>
      <c r="W45" t="s">
        <v>67</v>
      </c>
      <c r="X45" t="s">
        <v>93</v>
      </c>
      <c r="Y45" t="s">
        <v>94</v>
      </c>
      <c r="Z45" t="s">
        <v>70</v>
      </c>
      <c r="AB45">
        <v>4</v>
      </c>
      <c r="AC45" t="s">
        <v>71</v>
      </c>
      <c r="AJ45" t="s">
        <v>72</v>
      </c>
      <c r="AY45" t="s">
        <v>166</v>
      </c>
      <c r="AZ45">
        <v>2918</v>
      </c>
      <c r="BA45" t="s">
        <v>167</v>
      </c>
      <c r="BB45" t="s">
        <v>168</v>
      </c>
      <c r="BC45">
        <v>1991</v>
      </c>
      <c r="BD45" t="s">
        <v>76</v>
      </c>
    </row>
    <row r="46" spans="1:56" x14ac:dyDescent="0.25">
      <c r="A46">
        <v>1309644</v>
      </c>
      <c r="B46" t="s">
        <v>56</v>
      </c>
      <c r="C46" t="s">
        <v>88</v>
      </c>
      <c r="D46" t="s">
        <v>57</v>
      </c>
      <c r="E46" t="s">
        <v>58</v>
      </c>
      <c r="F46" t="s">
        <v>163</v>
      </c>
      <c r="G46" t="s">
        <v>164</v>
      </c>
      <c r="H46" t="s">
        <v>165</v>
      </c>
      <c r="J46" t="s">
        <v>58</v>
      </c>
      <c r="L46" t="s">
        <v>62</v>
      </c>
      <c r="M46" t="s">
        <v>63</v>
      </c>
      <c r="N46" t="s">
        <v>64</v>
      </c>
      <c r="P46" t="s">
        <v>65</v>
      </c>
      <c r="R46">
        <v>108</v>
      </c>
      <c r="W46" t="s">
        <v>67</v>
      </c>
      <c r="X46" t="s">
        <v>93</v>
      </c>
      <c r="Y46" t="s">
        <v>94</v>
      </c>
      <c r="Z46" t="s">
        <v>70</v>
      </c>
      <c r="AB46">
        <v>1</v>
      </c>
      <c r="AC46" t="s">
        <v>71</v>
      </c>
      <c r="AJ46" t="s">
        <v>72</v>
      </c>
      <c r="AY46" t="s">
        <v>166</v>
      </c>
      <c r="AZ46">
        <v>2918</v>
      </c>
      <c r="BA46" t="s">
        <v>167</v>
      </c>
      <c r="BB46" t="s">
        <v>168</v>
      </c>
      <c r="BC46">
        <v>1991</v>
      </c>
      <c r="BD46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5" x14ac:dyDescent="0.25"/>
  <sheetData>
    <row r="1" spans="1:8" x14ac:dyDescent="0.25">
      <c r="A1" t="s">
        <v>169</v>
      </c>
      <c r="B1" t="s">
        <v>50</v>
      </c>
      <c r="C1" t="s">
        <v>52</v>
      </c>
      <c r="D1" t="s">
        <v>53</v>
      </c>
      <c r="E1" t="s">
        <v>170</v>
      </c>
      <c r="F1" t="s">
        <v>171</v>
      </c>
      <c r="G1" t="s">
        <v>172</v>
      </c>
      <c r="H1" t="s">
        <v>173</v>
      </c>
    </row>
    <row r="2" spans="1:8" x14ac:dyDescent="0.25">
      <c r="A2">
        <v>61178</v>
      </c>
      <c r="B2" t="s">
        <v>159</v>
      </c>
      <c r="C2" t="s">
        <v>160</v>
      </c>
      <c r="D2" t="s">
        <v>161</v>
      </c>
      <c r="E2">
        <v>1986</v>
      </c>
      <c r="G2" t="s">
        <v>174</v>
      </c>
      <c r="H2" s="1" t="str">
        <f>HYPERLINK("https://scholar.google.com/scholar?hl=en&amp;as_q=&amp;as_oq=&amp;as_eq=&amp;as_sauthors=&amp;as_publication=&amp;as_ylo=&amp;as_yhi=&amp;as_occt=title&amp;as_sdt=0%2C5&amp;as_epq=%22Acute+Toxicity+of+Antimony+III+to+Several+Species+of+Freshwater+Organisms", "Google Scholar")</f>
        <v>Google Scholar</v>
      </c>
    </row>
    <row r="3" spans="1:8" x14ac:dyDescent="0.25">
      <c r="A3">
        <v>5590</v>
      </c>
      <c r="B3" t="s">
        <v>127</v>
      </c>
      <c r="C3" t="s">
        <v>128</v>
      </c>
      <c r="D3" t="s">
        <v>129</v>
      </c>
      <c r="E3">
        <v>1981</v>
      </c>
      <c r="F3" t="s">
        <v>175</v>
      </c>
      <c r="G3" t="s">
        <v>176</v>
      </c>
      <c r="H3" s="1" t="str">
        <f>HYPERLINK("https://scholar.google.com/scholar?hl=en&amp;as_q=&amp;as_oq=&amp;as_eq=&amp;as_sauthors=&amp;as_publication=&amp;as_ylo=&amp;as_yhi=&amp;as_occt=title&amp;as_sdt=0%2C5&amp;as_epq=%22Acute+Toxicity+of+Priority+Pollutants+to+Bluegill+%28Lepomis+macrochirus%29", "Google Scholar")</f>
        <v>Google Scholar</v>
      </c>
    </row>
    <row r="4" spans="1:8" x14ac:dyDescent="0.25">
      <c r="A4">
        <v>2965</v>
      </c>
      <c r="B4" t="s">
        <v>137</v>
      </c>
      <c r="C4" t="s">
        <v>138</v>
      </c>
      <c r="D4" t="s">
        <v>139</v>
      </c>
      <c r="E4">
        <v>1981</v>
      </c>
      <c r="G4" t="s">
        <v>177</v>
      </c>
      <c r="H4" s="1" t="str">
        <f>HYPERLINK("https://scholar.google.com/scholar?hl=en&amp;as_q=&amp;as_oq=&amp;as_eq=&amp;as_sauthors=&amp;as_publication=&amp;as_ylo=&amp;as_yhi=&amp;as_occt=title&amp;as_sdt=0%2C5&amp;as_epq=%22Aquatic+Toxicity+of+Forty+Industrial+Chemicals%3A+Testing+in+Support+of+Hazardous+Substance+Spill+Prevention+Reg", "Google Scholar")</f>
        <v>Google Scholar</v>
      </c>
    </row>
    <row r="5" spans="1:8" x14ac:dyDescent="0.25">
      <c r="A5">
        <v>3731</v>
      </c>
      <c r="B5" t="s">
        <v>120</v>
      </c>
      <c r="C5" t="s">
        <v>121</v>
      </c>
      <c r="D5" t="s">
        <v>122</v>
      </c>
      <c r="E5">
        <v>1977</v>
      </c>
      <c r="G5" t="s">
        <v>178</v>
      </c>
      <c r="H5" s="1" t="str">
        <f>HYPERLINK("https://scholar.google.com/scholar?hl=en&amp;as_q=&amp;as_oq=&amp;as_eq=&amp;as_sauthors=&amp;as_publication=&amp;as_ylo=&amp;as_yhi=&amp;as_occt=title&amp;as_sdt=0%2C5&amp;as_epq=%22Tolerance+of+Fundulus+heteroclitus+to+Different+Metals+in+Salt+Waters", "Google Scholar")</f>
        <v>Google Scholar</v>
      </c>
    </row>
    <row r="6" spans="1:8" x14ac:dyDescent="0.25">
      <c r="A6">
        <v>2918</v>
      </c>
      <c r="B6" t="s">
        <v>166</v>
      </c>
      <c r="C6" t="s">
        <v>167</v>
      </c>
      <c r="D6" t="s">
        <v>168</v>
      </c>
      <c r="E6">
        <v>1991</v>
      </c>
      <c r="G6" t="s">
        <v>179</v>
      </c>
      <c r="H6" s="1" t="str">
        <f>HYPERLINK("https://scholar.google.com/scholar?hl=en&amp;as_q=&amp;as_oq=&amp;as_eq=&amp;as_sauthors=&amp;as_publication=&amp;as_ylo=&amp;as_yhi=&amp;as_occt=title&amp;as_sdt=0%2C5&amp;as_epq=%22Toxicity+of+Metals+to+a+Freshwater+Tubificid+Worm%2C+Tubifex+tubifex+%28Muller%29", "Google Scholar")</f>
        <v>Google Scholar</v>
      </c>
    </row>
    <row r="7" spans="1:8" x14ac:dyDescent="0.25">
      <c r="A7">
        <v>6631</v>
      </c>
      <c r="B7" t="s">
        <v>102</v>
      </c>
      <c r="C7" t="s">
        <v>103</v>
      </c>
      <c r="D7" t="s">
        <v>104</v>
      </c>
      <c r="E7">
        <v>1989</v>
      </c>
      <c r="G7" t="s">
        <v>180</v>
      </c>
      <c r="H7" s="1" t="str">
        <f>HYPERLINK("https://scholar.google.com/scholar?hl=en&amp;as_q=&amp;as_oq=&amp;as_eq=&amp;as_sauthors=&amp;as_publication=&amp;as_ylo=&amp;as_yhi=&amp;as_occt=title&amp;as_sdt=0%2C5&amp;as_epq=%22Investigation+of+Correlation+Between+Physicochemical+Properties+of+Metals+and+Their+Toxicity+to+the+Water+Flea+D", "Google Scholar")</f>
        <v>Google Scholar</v>
      </c>
    </row>
    <row r="8" spans="1:8" x14ac:dyDescent="0.25">
      <c r="A8">
        <v>151495</v>
      </c>
      <c r="B8" t="s">
        <v>95</v>
      </c>
      <c r="C8" t="s">
        <v>96</v>
      </c>
      <c r="D8" t="s">
        <v>97</v>
      </c>
      <c r="E8">
        <v>2009</v>
      </c>
      <c r="G8" t="s">
        <v>181</v>
      </c>
      <c r="H8" s="1" t="str">
        <f>HYPERLINK("https://scholar.google.com/scholar?hl=en&amp;as_q=&amp;as_oq=&amp;as_eq=&amp;as_sauthors=&amp;as_publication=&amp;as_ylo=&amp;as_yhi=&amp;as_occt=title&amp;as_sdt=0%2C5&amp;as_epq=%22Acute+Toxicity+of+Metals+and+Reference+Toxicants+to+a+Freshwater+Ostracod%2C+Cypris+subglobosa+Sowerby%2C+1840+a", "Google Scholar")</f>
        <v>Google Scholar</v>
      </c>
    </row>
    <row r="9" spans="1:8" x14ac:dyDescent="0.25">
      <c r="A9">
        <v>10427</v>
      </c>
      <c r="B9" t="s">
        <v>145</v>
      </c>
      <c r="C9" t="s">
        <v>146</v>
      </c>
      <c r="D9" t="s">
        <v>147</v>
      </c>
      <c r="E9">
        <v>1984</v>
      </c>
      <c r="G9" t="s">
        <v>182</v>
      </c>
      <c r="H9" s="1" t="str">
        <f>HYPERLINK("https://scholar.google.com/scholar?hl=en&amp;as_q=&amp;as_oq=&amp;as_eq=&amp;as_sauthors=&amp;as_publication=&amp;as_ylo=&amp;as_yhi=&amp;as_occt=title&amp;as_sdt=0%2C5&amp;as_epq=%22Antimony+and+Thallium+Toxicity+to+Embryos+and+Larvae+of+Fathead+Minnows+%28Pimephales+promelas%29", "Google Scholar")</f>
        <v>Google Scholar</v>
      </c>
    </row>
    <row r="10" spans="1:8" x14ac:dyDescent="0.25">
      <c r="A10">
        <v>83925</v>
      </c>
      <c r="B10" t="s">
        <v>83</v>
      </c>
      <c r="C10" t="s">
        <v>84</v>
      </c>
      <c r="D10" t="s">
        <v>85</v>
      </c>
      <c r="E10">
        <v>1978</v>
      </c>
      <c r="G10" t="s">
        <v>183</v>
      </c>
      <c r="H10" s="1" t="str">
        <f>HYPERLINK("https://scholar.google.com/scholar?hl=en&amp;as_q=&amp;as_oq=&amp;as_eq=&amp;as_sauthors=&amp;as_publication=&amp;as_ylo=&amp;as_yhi=&amp;as_occt=title&amp;as_sdt=0%2C5&amp;as_epq=%22Results+of+Continuous+Exposure+of+Fathead+Minnow+Embryo+to+21+Priority+Pollutants", "Google Scholar")</f>
        <v>Google Scholar</v>
      </c>
    </row>
    <row r="11" spans="1:8" x14ac:dyDescent="0.25">
      <c r="A11">
        <v>2042</v>
      </c>
      <c r="B11" t="s">
        <v>132</v>
      </c>
      <c r="C11" t="s">
        <v>133</v>
      </c>
      <c r="D11" t="s">
        <v>134</v>
      </c>
      <c r="E11">
        <v>1960</v>
      </c>
      <c r="G11" t="s">
        <v>184</v>
      </c>
      <c r="H11" s="1" t="str">
        <f>HYPERLINK("https://scholar.google.com/scholar?hl=en&amp;as_q=&amp;as_oq=&amp;as_eq=&amp;as_sauthors=&amp;as_publication=&amp;as_ylo=&amp;as_yhi=&amp;as_occt=title&amp;as_sdt=0%2C5&amp;as_epq=%22Toxicity+of+Less+Common+Metals+to+Fishes", "Google Scholar")</f>
        <v>Google Scholar</v>
      </c>
    </row>
    <row r="12" spans="1:8" x14ac:dyDescent="0.25">
      <c r="A12">
        <v>9607</v>
      </c>
      <c r="B12" t="s">
        <v>73</v>
      </c>
      <c r="C12" t="s">
        <v>74</v>
      </c>
      <c r="D12" t="s">
        <v>75</v>
      </c>
      <c r="E12">
        <v>1978</v>
      </c>
      <c r="G12" t="s">
        <v>185</v>
      </c>
      <c r="H12" s="1" t="str">
        <f>HYPERLINK("https://scholar.google.com/scholar?hl=en&amp;as_q=&amp;as_oq=&amp;as_eq=&amp;as_sauthors=&amp;as_publication=&amp;as_ylo=&amp;as_yhi=&amp;as_occt=title&amp;as_sdt=0%2C5&amp;as_epq=%22In-Depth+Studies+on+Health+and+Environmental+Impacts+of+Selected+Water+Pollutants", "Google Scholar")</f>
        <v>Google Scholar</v>
      </c>
    </row>
    <row r="13" spans="1:8" x14ac:dyDescent="0.25">
      <c r="A13">
        <v>179861</v>
      </c>
      <c r="B13" t="s">
        <v>109</v>
      </c>
      <c r="C13" t="s">
        <v>110</v>
      </c>
      <c r="D13" t="s">
        <v>111</v>
      </c>
      <c r="E13">
        <v>2013</v>
      </c>
      <c r="G13" t="s">
        <v>186</v>
      </c>
      <c r="H13" s="1" t="str">
        <f>HYPERLINK("https://scholar.google.com/scholar?hl=en&amp;as_q=&amp;as_oq=&amp;as_eq=&amp;as_sauthors=&amp;as_publication=&amp;as_ylo=&amp;as_yhi=&amp;as_occt=title&amp;as_sdt=0%2C5&amp;as_epq=%22Toxicity+of+New+Generation+Flame+Retardants+to+Daphnia+magna", "Google Scholar")</f>
        <v>Google Scholar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>
      <pane xSplit="1" ySplit="1" topLeftCell="B2" activePane="bottomRight" state="frozen"/>
      <selection pane="topRight"/>
      <selection pane="bottomLeft"/>
      <selection pane="bottomRight" activeCell="D34" sqref="D34"/>
    </sheetView>
  </sheetViews>
  <sheetFormatPr defaultRowHeight="15" x14ac:dyDescent="0.25"/>
  <sheetData>
    <row r="1" spans="1:7" x14ac:dyDescent="0.25">
      <c r="A1" t="s">
        <v>187</v>
      </c>
      <c r="B1" t="s">
        <v>188</v>
      </c>
      <c r="C1" t="s">
        <v>189</v>
      </c>
      <c r="D1" t="s">
        <v>190</v>
      </c>
      <c r="E1" t="s">
        <v>191</v>
      </c>
      <c r="G1" t="s">
        <v>192</v>
      </c>
    </row>
    <row r="2" spans="1:7" x14ac:dyDescent="0.25">
      <c r="G2" s="2">
        <v>45161.62604166667</v>
      </c>
    </row>
    <row r="4" spans="1:7" x14ac:dyDescent="0.25">
      <c r="A4" t="s">
        <v>193</v>
      </c>
    </row>
    <row r="5" spans="1:7" x14ac:dyDescent="0.25">
      <c r="C5" t="s">
        <v>194</v>
      </c>
      <c r="D5" t="s">
        <v>194</v>
      </c>
    </row>
    <row r="7" spans="1:7" x14ac:dyDescent="0.25">
      <c r="A7" t="s">
        <v>195</v>
      </c>
    </row>
    <row r="8" spans="1:7" x14ac:dyDescent="0.25">
      <c r="C8" t="s">
        <v>196</v>
      </c>
      <c r="D8" t="s">
        <v>197</v>
      </c>
    </row>
    <row r="10" spans="1:7" x14ac:dyDescent="0.25">
      <c r="A10" t="s">
        <v>198</v>
      </c>
    </row>
    <row r="12" spans="1:7" x14ac:dyDescent="0.25">
      <c r="A12" t="s">
        <v>199</v>
      </c>
    </row>
    <row r="14" spans="1:7" x14ac:dyDescent="0.25">
      <c r="A14" t="s">
        <v>200</v>
      </c>
    </row>
    <row r="16" spans="1:7" x14ac:dyDescent="0.25">
      <c r="A16" t="s">
        <v>201</v>
      </c>
    </row>
    <row r="18" spans="1:1" x14ac:dyDescent="0.25">
      <c r="A18" t="s">
        <v>202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676C4-82A3-4D5D-831E-D852D8525F9A}">
  <dimension ref="A1:BV32"/>
  <sheetViews>
    <sheetView workbookViewId="0">
      <selection sqref="A1:BV32"/>
    </sheetView>
  </sheetViews>
  <sheetFormatPr defaultRowHeight="15" x14ac:dyDescent="0.25"/>
  <sheetData>
    <row r="1" spans="1:74" x14ac:dyDescent="0.25">
      <c r="A1" s="3" t="s">
        <v>0</v>
      </c>
      <c r="B1" s="3" t="s">
        <v>1</v>
      </c>
      <c r="C1" s="3" t="s">
        <v>2</v>
      </c>
      <c r="D1" s="3" t="s">
        <v>203</v>
      </c>
      <c r="E1" s="3" t="s">
        <v>204</v>
      </c>
      <c r="F1" s="3" t="s">
        <v>205</v>
      </c>
      <c r="G1" s="3" t="s">
        <v>206</v>
      </c>
      <c r="H1" s="3" t="s">
        <v>207</v>
      </c>
      <c r="I1" s="3" t="s">
        <v>208</v>
      </c>
      <c r="J1" s="3" t="s">
        <v>209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210</v>
      </c>
      <c r="P1" s="3" t="s">
        <v>211</v>
      </c>
      <c r="Q1" s="3" t="s">
        <v>212</v>
      </c>
      <c r="R1" s="3" t="s">
        <v>213</v>
      </c>
      <c r="S1" s="3" t="s">
        <v>214</v>
      </c>
      <c r="T1" s="3" t="s">
        <v>215</v>
      </c>
      <c r="U1" s="3" t="s">
        <v>216</v>
      </c>
      <c r="V1" s="3" t="s">
        <v>11</v>
      </c>
      <c r="W1" s="3" t="s">
        <v>12</v>
      </c>
      <c r="X1" s="3" t="s">
        <v>13</v>
      </c>
      <c r="Y1" s="3" t="s">
        <v>14</v>
      </c>
      <c r="Z1" s="3" t="s">
        <v>217</v>
      </c>
      <c r="AA1" s="3" t="s">
        <v>218</v>
      </c>
      <c r="AB1" s="3" t="s">
        <v>219</v>
      </c>
      <c r="AC1" s="3" t="s">
        <v>220</v>
      </c>
      <c r="AD1" s="3" t="s">
        <v>221</v>
      </c>
      <c r="AE1" s="3" t="s">
        <v>222</v>
      </c>
      <c r="AF1" s="3" t="s">
        <v>223</v>
      </c>
      <c r="AG1" s="3" t="s">
        <v>224</v>
      </c>
      <c r="AH1" s="3" t="s">
        <v>225</v>
      </c>
      <c r="AI1" s="3" t="s">
        <v>226</v>
      </c>
      <c r="AJ1" s="3" t="s">
        <v>227</v>
      </c>
      <c r="AK1" s="3" t="s">
        <v>228</v>
      </c>
      <c r="AL1" s="3" t="s">
        <v>229</v>
      </c>
      <c r="AM1" s="3" t="s">
        <v>230</v>
      </c>
      <c r="AN1" s="3" t="s">
        <v>231</v>
      </c>
      <c r="AO1" s="3" t="s">
        <v>232</v>
      </c>
      <c r="AP1" s="3" t="s">
        <v>233</v>
      </c>
      <c r="AQ1" s="3" t="s">
        <v>234</v>
      </c>
      <c r="AR1" s="3" t="s">
        <v>235</v>
      </c>
      <c r="AS1" s="3" t="s">
        <v>236</v>
      </c>
      <c r="AT1" s="3" t="s">
        <v>237</v>
      </c>
      <c r="AU1" s="3" t="s">
        <v>238</v>
      </c>
      <c r="AV1" s="3" t="s">
        <v>239</v>
      </c>
      <c r="AW1" s="3" t="s">
        <v>240</v>
      </c>
      <c r="AX1" s="3" t="s">
        <v>23</v>
      </c>
      <c r="AY1" s="3" t="s">
        <v>24</v>
      </c>
      <c r="AZ1" s="3" t="s">
        <v>25</v>
      </c>
      <c r="BA1" s="3" t="s">
        <v>241</v>
      </c>
      <c r="BB1" s="3" t="s">
        <v>242</v>
      </c>
      <c r="BC1" s="3" t="s">
        <v>243</v>
      </c>
      <c r="BD1" s="3" t="s">
        <v>244</v>
      </c>
      <c r="BE1" s="3" t="s">
        <v>245</v>
      </c>
      <c r="BF1" s="3" t="s">
        <v>246</v>
      </c>
      <c r="BG1" s="3" t="s">
        <v>247</v>
      </c>
      <c r="BH1" s="3" t="s">
        <v>248</v>
      </c>
      <c r="BI1" s="3" t="s">
        <v>249</v>
      </c>
      <c r="BJ1" s="3" t="s">
        <v>26</v>
      </c>
      <c r="BK1" s="3" t="s">
        <v>250</v>
      </c>
      <c r="BL1" s="3" t="s">
        <v>27</v>
      </c>
      <c r="BM1" s="3" t="s">
        <v>251</v>
      </c>
      <c r="BN1" s="3" t="s">
        <v>252</v>
      </c>
      <c r="BO1" s="3" t="s">
        <v>253</v>
      </c>
      <c r="BP1" s="3" t="s">
        <v>254</v>
      </c>
      <c r="BQ1" s="3" t="s">
        <v>28</v>
      </c>
      <c r="BR1" s="3" t="s">
        <v>50</v>
      </c>
      <c r="BS1" s="3" t="s">
        <v>51</v>
      </c>
      <c r="BT1" s="3" t="s">
        <v>52</v>
      </c>
      <c r="BU1" s="3" t="s">
        <v>53</v>
      </c>
      <c r="BV1" s="3" t="s">
        <v>54</v>
      </c>
    </row>
    <row r="2" spans="1:74" x14ac:dyDescent="0.25">
      <c r="A2" s="3">
        <v>1309644</v>
      </c>
      <c r="B2" s="3" t="s">
        <v>56</v>
      </c>
      <c r="C2" s="3"/>
      <c r="D2" s="3" t="s">
        <v>57</v>
      </c>
      <c r="E2" s="3"/>
      <c r="F2" s="3"/>
      <c r="G2" s="3"/>
      <c r="H2" s="3"/>
      <c r="I2" s="3"/>
      <c r="J2" s="3"/>
      <c r="K2" s="3" t="s">
        <v>255</v>
      </c>
      <c r="L2" s="3" t="s">
        <v>256</v>
      </c>
      <c r="M2" s="3" t="s">
        <v>257</v>
      </c>
      <c r="N2" s="3"/>
      <c r="O2" s="3"/>
      <c r="P2" s="3"/>
      <c r="Q2" s="3"/>
      <c r="R2" s="3">
        <v>35</v>
      </c>
      <c r="S2" s="3"/>
      <c r="T2" s="3">
        <v>40</v>
      </c>
      <c r="U2" s="3" t="s">
        <v>71</v>
      </c>
      <c r="V2" s="3" t="s">
        <v>258</v>
      </c>
      <c r="W2" s="3" t="s">
        <v>259</v>
      </c>
      <c r="X2" s="3" t="s">
        <v>64</v>
      </c>
      <c r="Y2" s="3">
        <v>1</v>
      </c>
      <c r="Z2" s="3"/>
      <c r="AA2" s="3"/>
      <c r="AB2" s="3">
        <v>6700</v>
      </c>
      <c r="AC2" s="3"/>
      <c r="AD2" s="3"/>
      <c r="AE2" s="3"/>
      <c r="AF2" s="3"/>
      <c r="AG2" s="3" t="s">
        <v>260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 t="s">
        <v>261</v>
      </c>
      <c r="AY2" s="3" t="s">
        <v>262</v>
      </c>
      <c r="AZ2" s="3"/>
      <c r="BA2" s="3"/>
      <c r="BB2" s="3">
        <v>6700</v>
      </c>
      <c r="BC2" s="3"/>
      <c r="BD2" s="3"/>
      <c r="BE2" s="3"/>
      <c r="BF2" s="3"/>
      <c r="BG2" s="3"/>
      <c r="BH2" s="3"/>
      <c r="BI2" s="3" t="s">
        <v>260</v>
      </c>
      <c r="BJ2" s="3" t="s">
        <v>263</v>
      </c>
      <c r="BK2" s="3"/>
      <c r="BL2" s="3"/>
      <c r="BM2" s="3"/>
      <c r="BN2" s="3">
        <v>7</v>
      </c>
      <c r="BO2" s="3"/>
      <c r="BP2" s="3">
        <v>14</v>
      </c>
      <c r="BQ2" s="3" t="s">
        <v>71</v>
      </c>
      <c r="BR2" s="3" t="s">
        <v>264</v>
      </c>
      <c r="BS2" s="3">
        <v>60649</v>
      </c>
      <c r="BT2" s="3" t="s">
        <v>265</v>
      </c>
      <c r="BU2" s="3" t="s">
        <v>266</v>
      </c>
      <c r="BV2" s="3">
        <v>1991</v>
      </c>
    </row>
    <row r="3" spans="1:74" x14ac:dyDescent="0.25">
      <c r="A3" s="3">
        <v>1309644</v>
      </c>
      <c r="B3" s="3" t="s">
        <v>56</v>
      </c>
      <c r="C3" s="3"/>
      <c r="D3" s="3" t="s">
        <v>57</v>
      </c>
      <c r="E3" s="3"/>
      <c r="F3" s="3"/>
      <c r="G3" s="3"/>
      <c r="H3" s="3"/>
      <c r="I3" s="3"/>
      <c r="J3" s="3"/>
      <c r="K3" s="3" t="s">
        <v>255</v>
      </c>
      <c r="L3" s="3" t="s">
        <v>256</v>
      </c>
      <c r="M3" s="3" t="s">
        <v>257</v>
      </c>
      <c r="N3" s="3"/>
      <c r="O3" s="3"/>
      <c r="P3" s="3"/>
      <c r="Q3" s="3"/>
      <c r="R3" s="3">
        <v>35</v>
      </c>
      <c r="S3" s="3"/>
      <c r="T3" s="3">
        <v>40</v>
      </c>
      <c r="U3" s="3" t="s">
        <v>71</v>
      </c>
      <c r="V3" s="3" t="s">
        <v>258</v>
      </c>
      <c r="W3" s="3" t="s">
        <v>259</v>
      </c>
      <c r="X3" s="3" t="s">
        <v>64</v>
      </c>
      <c r="Y3" s="3">
        <v>1</v>
      </c>
      <c r="Z3" s="3"/>
      <c r="AA3" s="3"/>
      <c r="AB3" s="3">
        <v>6700</v>
      </c>
      <c r="AC3" s="3"/>
      <c r="AD3" s="3"/>
      <c r="AE3" s="3"/>
      <c r="AF3" s="3"/>
      <c r="AG3" s="3" t="s">
        <v>260</v>
      </c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 t="s">
        <v>115</v>
      </c>
      <c r="AY3" s="3" t="s">
        <v>115</v>
      </c>
      <c r="AZ3" s="3"/>
      <c r="BA3" s="3"/>
      <c r="BB3" s="3">
        <v>6700</v>
      </c>
      <c r="BC3" s="3"/>
      <c r="BD3" s="3"/>
      <c r="BE3" s="3"/>
      <c r="BF3" s="3"/>
      <c r="BG3" s="3"/>
      <c r="BH3" s="3"/>
      <c r="BI3" s="3" t="s">
        <v>260</v>
      </c>
      <c r="BJ3" s="3"/>
      <c r="BK3" s="3"/>
      <c r="BL3" s="3">
        <v>7</v>
      </c>
      <c r="BM3" s="3"/>
      <c r="BN3" s="3"/>
      <c r="BO3" s="3"/>
      <c r="BP3" s="3"/>
      <c r="BQ3" s="3" t="s">
        <v>71</v>
      </c>
      <c r="BR3" s="3" t="s">
        <v>264</v>
      </c>
      <c r="BS3" s="3">
        <v>60649</v>
      </c>
      <c r="BT3" s="3" t="s">
        <v>265</v>
      </c>
      <c r="BU3" s="3" t="s">
        <v>266</v>
      </c>
      <c r="BV3" s="3">
        <v>1991</v>
      </c>
    </row>
    <row r="4" spans="1:74" x14ac:dyDescent="0.25">
      <c r="A4" s="3">
        <v>1309644</v>
      </c>
      <c r="B4" s="3" t="s">
        <v>56</v>
      </c>
      <c r="C4" s="3"/>
      <c r="D4" s="3" t="s">
        <v>57</v>
      </c>
      <c r="E4" s="3"/>
      <c r="F4" s="3"/>
      <c r="G4" s="3"/>
      <c r="H4" s="3"/>
      <c r="I4" s="3"/>
      <c r="J4" s="3"/>
      <c r="K4" s="3" t="s">
        <v>255</v>
      </c>
      <c r="L4" s="3" t="s">
        <v>256</v>
      </c>
      <c r="M4" s="3" t="s">
        <v>257</v>
      </c>
      <c r="N4" s="3"/>
      <c r="O4" s="3"/>
      <c r="P4" s="3"/>
      <c r="Q4" s="3"/>
      <c r="R4" s="3">
        <v>35</v>
      </c>
      <c r="S4" s="3"/>
      <c r="T4" s="3">
        <v>40</v>
      </c>
      <c r="U4" s="3" t="s">
        <v>71</v>
      </c>
      <c r="V4" s="3" t="s">
        <v>258</v>
      </c>
      <c r="W4" s="3" t="s">
        <v>259</v>
      </c>
      <c r="X4" s="3" t="s">
        <v>64</v>
      </c>
      <c r="Y4" s="3">
        <v>2</v>
      </c>
      <c r="Z4" s="3"/>
      <c r="AA4" s="3"/>
      <c r="AB4" s="3"/>
      <c r="AC4" s="3"/>
      <c r="AD4" s="3">
        <v>2.5000000000000001E-2</v>
      </c>
      <c r="AE4" s="3"/>
      <c r="AF4" s="3">
        <v>20000</v>
      </c>
      <c r="AG4" s="3" t="s">
        <v>260</v>
      </c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 t="s">
        <v>261</v>
      </c>
      <c r="AY4" s="3" t="s">
        <v>262</v>
      </c>
      <c r="AZ4" s="3"/>
      <c r="BA4" s="3"/>
      <c r="BB4" s="3"/>
      <c r="BC4" s="3"/>
      <c r="BD4" s="3">
        <v>2.5000000000000001E-2</v>
      </c>
      <c r="BE4" s="3"/>
      <c r="BF4" s="3">
        <v>20000</v>
      </c>
      <c r="BG4" s="3"/>
      <c r="BH4" s="3"/>
      <c r="BI4" s="3" t="s">
        <v>260</v>
      </c>
      <c r="BJ4" s="3" t="s">
        <v>263</v>
      </c>
      <c r="BK4" s="3"/>
      <c r="BL4" s="3">
        <v>12</v>
      </c>
      <c r="BM4" s="3"/>
      <c r="BN4" s="3"/>
      <c r="BO4" s="3"/>
      <c r="BP4" s="3"/>
      <c r="BQ4" s="3" t="s">
        <v>71</v>
      </c>
      <c r="BR4" s="3" t="s">
        <v>264</v>
      </c>
      <c r="BS4" s="3">
        <v>60649</v>
      </c>
      <c r="BT4" s="3" t="s">
        <v>265</v>
      </c>
      <c r="BU4" s="3" t="s">
        <v>266</v>
      </c>
      <c r="BV4" s="3">
        <v>1991</v>
      </c>
    </row>
    <row r="5" spans="1:74" x14ac:dyDescent="0.25">
      <c r="A5" s="3">
        <v>1309644</v>
      </c>
      <c r="B5" s="3" t="s">
        <v>56</v>
      </c>
      <c r="C5" s="3"/>
      <c r="D5" s="3" t="s">
        <v>267</v>
      </c>
      <c r="E5" s="3"/>
      <c r="F5" s="3"/>
      <c r="G5" s="3"/>
      <c r="H5" s="3"/>
      <c r="I5" s="3"/>
      <c r="J5" s="3"/>
      <c r="K5" s="3" t="s">
        <v>255</v>
      </c>
      <c r="L5" s="3" t="s">
        <v>256</v>
      </c>
      <c r="M5" s="3" t="s">
        <v>257</v>
      </c>
      <c r="N5" s="3"/>
      <c r="O5" s="3"/>
      <c r="P5" s="3"/>
      <c r="Q5" s="3"/>
      <c r="R5" s="3">
        <v>35</v>
      </c>
      <c r="S5" s="3"/>
      <c r="T5" s="3">
        <v>40</v>
      </c>
      <c r="U5" s="3" t="s">
        <v>71</v>
      </c>
      <c r="V5" s="3" t="s">
        <v>258</v>
      </c>
      <c r="W5" s="3" t="s">
        <v>259</v>
      </c>
      <c r="X5" s="3" t="s">
        <v>64</v>
      </c>
      <c r="Y5" s="3">
        <v>2</v>
      </c>
      <c r="Z5" s="3"/>
      <c r="AA5" s="3"/>
      <c r="AB5" s="3"/>
      <c r="AC5" s="3"/>
      <c r="AD5" s="3">
        <v>2.5000000000000001E-2</v>
      </c>
      <c r="AE5" s="3"/>
      <c r="AF5" s="3">
        <v>20000</v>
      </c>
      <c r="AG5" s="3" t="s">
        <v>260</v>
      </c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 t="s">
        <v>115</v>
      </c>
      <c r="AY5" s="3" t="s">
        <v>115</v>
      </c>
      <c r="AZ5" s="3"/>
      <c r="BA5" s="3"/>
      <c r="BB5" s="3"/>
      <c r="BC5" s="3"/>
      <c r="BD5" s="3">
        <v>2.5000000000000001E-2</v>
      </c>
      <c r="BE5" s="3"/>
      <c r="BF5" s="3">
        <v>20000</v>
      </c>
      <c r="BG5" s="3"/>
      <c r="BH5" s="3"/>
      <c r="BI5" s="3" t="s">
        <v>260</v>
      </c>
      <c r="BJ5" s="3"/>
      <c r="BK5" s="3"/>
      <c r="BL5" s="3">
        <v>12</v>
      </c>
      <c r="BM5" s="3"/>
      <c r="BN5" s="3"/>
      <c r="BO5" s="3"/>
      <c r="BP5" s="3"/>
      <c r="BQ5" s="3" t="s">
        <v>71</v>
      </c>
      <c r="BR5" s="3" t="s">
        <v>264</v>
      </c>
      <c r="BS5" s="3">
        <v>60649</v>
      </c>
      <c r="BT5" s="3" t="s">
        <v>265</v>
      </c>
      <c r="BU5" s="3" t="s">
        <v>266</v>
      </c>
      <c r="BV5" s="3">
        <v>1991</v>
      </c>
    </row>
    <row r="6" spans="1:74" x14ac:dyDescent="0.25">
      <c r="A6" s="3">
        <v>1309644</v>
      </c>
      <c r="B6" s="3" t="s">
        <v>56</v>
      </c>
      <c r="C6" s="3"/>
      <c r="D6" s="3" t="s">
        <v>267</v>
      </c>
      <c r="E6" s="3"/>
      <c r="F6" s="3"/>
      <c r="G6" s="3"/>
      <c r="H6" s="3"/>
      <c r="I6" s="3"/>
      <c r="J6" s="3"/>
      <c r="K6" s="3" t="s">
        <v>255</v>
      </c>
      <c r="L6" s="3" t="s">
        <v>256</v>
      </c>
      <c r="M6" s="3" t="s">
        <v>257</v>
      </c>
      <c r="N6" s="3"/>
      <c r="O6" s="3"/>
      <c r="P6" s="3"/>
      <c r="Q6" s="3"/>
      <c r="R6" s="3">
        <v>35</v>
      </c>
      <c r="S6" s="3"/>
      <c r="T6" s="3">
        <v>40</v>
      </c>
      <c r="U6" s="3" t="s">
        <v>71</v>
      </c>
      <c r="V6" s="3" t="s">
        <v>258</v>
      </c>
      <c r="W6" s="3" t="s">
        <v>259</v>
      </c>
      <c r="X6" s="3" t="s">
        <v>64</v>
      </c>
      <c r="Y6" s="3">
        <v>2</v>
      </c>
      <c r="Z6" s="3"/>
      <c r="AA6" s="3"/>
      <c r="AB6" s="3"/>
      <c r="AC6" s="3"/>
      <c r="AD6" s="3">
        <v>2.5000000000000001E-2</v>
      </c>
      <c r="AE6" s="3"/>
      <c r="AF6" s="3">
        <v>500</v>
      </c>
      <c r="AG6" s="3" t="s">
        <v>260</v>
      </c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 t="s">
        <v>115</v>
      </c>
      <c r="AY6" s="3" t="s">
        <v>115</v>
      </c>
      <c r="AZ6" s="3"/>
      <c r="BA6" s="3"/>
      <c r="BB6" s="3"/>
      <c r="BC6" s="3"/>
      <c r="BD6" s="3">
        <v>2.5000000000000001E-2</v>
      </c>
      <c r="BE6" s="3"/>
      <c r="BF6" s="3">
        <v>500</v>
      </c>
      <c r="BG6" s="3"/>
      <c r="BH6" s="3"/>
      <c r="BI6" s="3" t="s">
        <v>260</v>
      </c>
      <c r="BJ6" s="3"/>
      <c r="BK6" s="3"/>
      <c r="BL6" s="3"/>
      <c r="BM6" s="3"/>
      <c r="BN6" s="3">
        <v>30</v>
      </c>
      <c r="BO6" s="3"/>
      <c r="BP6" s="3">
        <v>60</v>
      </c>
      <c r="BQ6" s="3" t="s">
        <v>71</v>
      </c>
      <c r="BR6" s="3" t="s">
        <v>264</v>
      </c>
      <c r="BS6" s="3">
        <v>60649</v>
      </c>
      <c r="BT6" s="3" t="s">
        <v>265</v>
      </c>
      <c r="BU6" s="3" t="s">
        <v>266</v>
      </c>
      <c r="BV6" s="3">
        <v>1991</v>
      </c>
    </row>
    <row r="7" spans="1:74" x14ac:dyDescent="0.25">
      <c r="A7" s="3">
        <v>1309644</v>
      </c>
      <c r="B7" s="3" t="s">
        <v>56</v>
      </c>
      <c r="C7" s="3"/>
      <c r="D7" s="3" t="s">
        <v>267</v>
      </c>
      <c r="E7" s="3"/>
      <c r="F7" s="3"/>
      <c r="G7" s="3"/>
      <c r="H7" s="3"/>
      <c r="I7" s="3"/>
      <c r="J7" s="3"/>
      <c r="K7" s="3" t="s">
        <v>255</v>
      </c>
      <c r="L7" s="3" t="s">
        <v>256</v>
      </c>
      <c r="M7" s="3" t="s">
        <v>257</v>
      </c>
      <c r="N7" s="3"/>
      <c r="O7" s="3"/>
      <c r="P7" s="3"/>
      <c r="Q7" s="3"/>
      <c r="R7" s="3">
        <v>35</v>
      </c>
      <c r="S7" s="3"/>
      <c r="T7" s="3">
        <v>40</v>
      </c>
      <c r="U7" s="3" t="s">
        <v>71</v>
      </c>
      <c r="V7" s="3" t="s">
        <v>258</v>
      </c>
      <c r="W7" s="3" t="s">
        <v>259</v>
      </c>
      <c r="X7" s="3" t="s">
        <v>64</v>
      </c>
      <c r="Y7" s="3">
        <v>2</v>
      </c>
      <c r="Z7" s="3"/>
      <c r="AA7" s="3"/>
      <c r="AB7" s="3"/>
      <c r="AC7" s="3"/>
      <c r="AD7" s="3">
        <v>2.5000000000000001E-2</v>
      </c>
      <c r="AE7" s="3"/>
      <c r="AF7" s="3">
        <v>500</v>
      </c>
      <c r="AG7" s="3" t="s">
        <v>260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 t="s">
        <v>261</v>
      </c>
      <c r="AY7" s="3" t="s">
        <v>262</v>
      </c>
      <c r="AZ7" s="3"/>
      <c r="BA7" s="3"/>
      <c r="BB7" s="3"/>
      <c r="BC7" s="3"/>
      <c r="BD7" s="3">
        <v>2.5000000000000001E-2</v>
      </c>
      <c r="BE7" s="3"/>
      <c r="BF7" s="3">
        <v>500</v>
      </c>
      <c r="BG7" s="3"/>
      <c r="BH7" s="3"/>
      <c r="BI7" s="3" t="s">
        <v>260</v>
      </c>
      <c r="BJ7" s="3" t="s">
        <v>263</v>
      </c>
      <c r="BK7" s="3"/>
      <c r="BL7" s="3"/>
      <c r="BM7" s="3"/>
      <c r="BN7" s="3">
        <v>30</v>
      </c>
      <c r="BO7" s="3"/>
      <c r="BP7" s="3">
        <v>60</v>
      </c>
      <c r="BQ7" s="3" t="s">
        <v>71</v>
      </c>
      <c r="BR7" s="3" t="s">
        <v>264</v>
      </c>
      <c r="BS7" s="3">
        <v>60649</v>
      </c>
      <c r="BT7" s="3" t="s">
        <v>265</v>
      </c>
      <c r="BU7" s="3" t="s">
        <v>266</v>
      </c>
      <c r="BV7" s="3">
        <v>1991</v>
      </c>
    </row>
    <row r="8" spans="1:74" x14ac:dyDescent="0.25">
      <c r="A8" s="3">
        <v>1309644</v>
      </c>
      <c r="B8" s="3" t="s">
        <v>56</v>
      </c>
      <c r="C8" s="3"/>
      <c r="D8" s="3" t="s">
        <v>57</v>
      </c>
      <c r="E8" s="3"/>
      <c r="F8" s="3"/>
      <c r="G8" s="3"/>
      <c r="H8" s="3"/>
      <c r="I8" s="3"/>
      <c r="J8" s="3"/>
      <c r="K8" s="3" t="s">
        <v>255</v>
      </c>
      <c r="L8" s="3" t="s">
        <v>256</v>
      </c>
      <c r="M8" s="3" t="s">
        <v>257</v>
      </c>
      <c r="N8" s="3"/>
      <c r="O8" s="3"/>
      <c r="P8" s="3"/>
      <c r="Q8" s="3"/>
      <c r="R8" s="3"/>
      <c r="S8" s="3"/>
      <c r="T8" s="3"/>
      <c r="U8" s="3"/>
      <c r="V8" s="3" t="s">
        <v>258</v>
      </c>
      <c r="W8" s="3" t="s">
        <v>259</v>
      </c>
      <c r="X8" s="3" t="s">
        <v>64</v>
      </c>
      <c r="Y8" s="3">
        <v>3</v>
      </c>
      <c r="Z8" s="3"/>
      <c r="AA8" s="3"/>
      <c r="AB8" s="3"/>
      <c r="AC8" s="3"/>
      <c r="AD8" s="3">
        <v>0</v>
      </c>
      <c r="AE8" s="3"/>
      <c r="AF8" s="3">
        <v>6700</v>
      </c>
      <c r="AG8" s="3" t="s">
        <v>268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 t="s">
        <v>261</v>
      </c>
      <c r="AY8" s="3" t="s">
        <v>262</v>
      </c>
      <c r="AZ8" s="3"/>
      <c r="BA8" s="3"/>
      <c r="BB8" s="3"/>
      <c r="BC8" s="3"/>
      <c r="BD8" s="3">
        <v>0</v>
      </c>
      <c r="BE8" s="3"/>
      <c r="BF8" s="3">
        <v>6700</v>
      </c>
      <c r="BG8" s="3"/>
      <c r="BH8" s="3"/>
      <c r="BI8" s="3" t="s">
        <v>268</v>
      </c>
      <c r="BJ8" s="3" t="s">
        <v>263</v>
      </c>
      <c r="BK8" s="3"/>
      <c r="BL8" s="3">
        <v>18</v>
      </c>
      <c r="BM8" s="3"/>
      <c r="BN8" s="3"/>
      <c r="BO8" s="3"/>
      <c r="BP8" s="3"/>
      <c r="BQ8" s="3" t="s">
        <v>71</v>
      </c>
      <c r="BR8" s="3" t="s">
        <v>264</v>
      </c>
      <c r="BS8" s="3">
        <v>46846</v>
      </c>
      <c r="BT8" s="3" t="s">
        <v>269</v>
      </c>
      <c r="BU8" s="3" t="s">
        <v>270</v>
      </c>
      <c r="BV8" s="3">
        <v>1991</v>
      </c>
    </row>
    <row r="9" spans="1:74" x14ac:dyDescent="0.25">
      <c r="A9" s="3">
        <v>1309644</v>
      </c>
      <c r="B9" s="3" t="s">
        <v>56</v>
      </c>
      <c r="C9" s="3"/>
      <c r="D9" s="3" t="s">
        <v>57</v>
      </c>
      <c r="E9" s="3"/>
      <c r="F9" s="3"/>
      <c r="G9" s="3"/>
      <c r="H9" s="3"/>
      <c r="I9" s="3"/>
      <c r="J9" s="3"/>
      <c r="K9" s="3" t="s">
        <v>255</v>
      </c>
      <c r="L9" s="3" t="s">
        <v>256</v>
      </c>
      <c r="M9" s="3" t="s">
        <v>257</v>
      </c>
      <c r="N9" s="3"/>
      <c r="O9" s="3"/>
      <c r="P9" s="3"/>
      <c r="Q9" s="3"/>
      <c r="R9" s="3"/>
      <c r="S9" s="3"/>
      <c r="T9" s="3"/>
      <c r="U9" s="3"/>
      <c r="V9" s="3" t="s">
        <v>258</v>
      </c>
      <c r="W9" s="3" t="s">
        <v>259</v>
      </c>
      <c r="X9" s="3" t="s">
        <v>64</v>
      </c>
      <c r="Y9" s="3">
        <v>3</v>
      </c>
      <c r="Z9" s="3"/>
      <c r="AA9" s="3"/>
      <c r="AB9" s="3"/>
      <c r="AC9" s="3"/>
      <c r="AD9" s="3">
        <v>0</v>
      </c>
      <c r="AE9" s="3"/>
      <c r="AF9" s="3">
        <v>6700</v>
      </c>
      <c r="AG9" s="3" t="s">
        <v>268</v>
      </c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 t="s">
        <v>115</v>
      </c>
      <c r="AY9" s="3" t="s">
        <v>115</v>
      </c>
      <c r="AZ9" s="3"/>
      <c r="BA9" s="3"/>
      <c r="BB9" s="3"/>
      <c r="BC9" s="3"/>
      <c r="BD9" s="3">
        <v>0</v>
      </c>
      <c r="BE9" s="3"/>
      <c r="BF9" s="3">
        <v>6700</v>
      </c>
      <c r="BG9" s="3"/>
      <c r="BH9" s="3"/>
      <c r="BI9" s="3" t="s">
        <v>268</v>
      </c>
      <c r="BJ9" s="3"/>
      <c r="BK9" s="3"/>
      <c r="BL9" s="3">
        <v>21</v>
      </c>
      <c r="BM9" s="3"/>
      <c r="BN9" s="3"/>
      <c r="BO9" s="3"/>
      <c r="BP9" s="3"/>
      <c r="BQ9" s="3" t="s">
        <v>71</v>
      </c>
      <c r="BR9" s="3" t="s">
        <v>264</v>
      </c>
      <c r="BS9" s="3">
        <v>46846</v>
      </c>
      <c r="BT9" s="3" t="s">
        <v>269</v>
      </c>
      <c r="BU9" s="3" t="s">
        <v>270</v>
      </c>
      <c r="BV9" s="3">
        <v>1991</v>
      </c>
    </row>
    <row r="10" spans="1:74" x14ac:dyDescent="0.25">
      <c r="A10" s="3">
        <v>1309644</v>
      </c>
      <c r="B10" s="3" t="s">
        <v>56</v>
      </c>
      <c r="C10" s="3"/>
      <c r="D10" s="3" t="s">
        <v>105</v>
      </c>
      <c r="E10" s="3"/>
      <c r="F10" s="3"/>
      <c r="G10" s="3"/>
      <c r="H10" s="3"/>
      <c r="I10" s="3"/>
      <c r="J10" s="3"/>
      <c r="K10" s="3" t="s">
        <v>255</v>
      </c>
      <c r="L10" s="3" t="s">
        <v>256</v>
      </c>
      <c r="M10" s="3" t="s">
        <v>257</v>
      </c>
      <c r="N10" s="3"/>
      <c r="O10" s="3"/>
      <c r="P10" s="3"/>
      <c r="Q10" s="3"/>
      <c r="R10" s="3">
        <v>35</v>
      </c>
      <c r="S10" s="3"/>
      <c r="T10" s="3">
        <v>40</v>
      </c>
      <c r="U10" s="3" t="s">
        <v>71</v>
      </c>
      <c r="V10" s="3" t="s">
        <v>258</v>
      </c>
      <c r="W10" s="3" t="s">
        <v>259</v>
      </c>
      <c r="X10" s="3" t="s">
        <v>64</v>
      </c>
      <c r="Y10" s="3">
        <v>2</v>
      </c>
      <c r="Z10" s="3"/>
      <c r="AA10" s="3"/>
      <c r="AB10" s="3"/>
      <c r="AC10" s="3"/>
      <c r="AD10" s="3">
        <v>2.5000000000000001E-2</v>
      </c>
      <c r="AE10" s="3"/>
      <c r="AF10" s="3">
        <v>500</v>
      </c>
      <c r="AG10" s="3" t="s">
        <v>260</v>
      </c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 t="s">
        <v>115</v>
      </c>
      <c r="AY10" s="3" t="s">
        <v>115</v>
      </c>
      <c r="AZ10" s="3"/>
      <c r="BA10" s="3"/>
      <c r="BB10" s="3"/>
      <c r="BC10" s="3"/>
      <c r="BD10" s="3">
        <v>2.5000000000000001E-2</v>
      </c>
      <c r="BE10" s="3"/>
      <c r="BF10" s="3">
        <v>500</v>
      </c>
      <c r="BG10" s="3"/>
      <c r="BH10" s="3"/>
      <c r="BI10" s="3" t="s">
        <v>260</v>
      </c>
      <c r="BJ10" s="3"/>
      <c r="BK10" s="3"/>
      <c r="BL10" s="3"/>
      <c r="BM10" s="3"/>
      <c r="BN10" s="3">
        <v>40</v>
      </c>
      <c r="BO10" s="3"/>
      <c r="BP10" s="3">
        <v>60</v>
      </c>
      <c r="BQ10" s="3" t="s">
        <v>71</v>
      </c>
      <c r="BR10" s="3" t="s">
        <v>264</v>
      </c>
      <c r="BS10" s="3">
        <v>60649</v>
      </c>
      <c r="BT10" s="3" t="s">
        <v>265</v>
      </c>
      <c r="BU10" s="3" t="s">
        <v>266</v>
      </c>
      <c r="BV10" s="3">
        <v>1991</v>
      </c>
    </row>
    <row r="11" spans="1:74" x14ac:dyDescent="0.25">
      <c r="A11" s="3">
        <v>1309644</v>
      </c>
      <c r="B11" s="3" t="s">
        <v>56</v>
      </c>
      <c r="C11" s="3"/>
      <c r="D11" s="3" t="s">
        <v>267</v>
      </c>
      <c r="E11" s="3"/>
      <c r="F11" s="3"/>
      <c r="G11" s="3"/>
      <c r="H11" s="3"/>
      <c r="I11" s="3"/>
      <c r="J11" s="3"/>
      <c r="K11" s="3" t="s">
        <v>255</v>
      </c>
      <c r="L11" s="3" t="s">
        <v>256</v>
      </c>
      <c r="M11" s="3" t="s">
        <v>257</v>
      </c>
      <c r="N11" s="3"/>
      <c r="O11" s="3"/>
      <c r="P11" s="3"/>
      <c r="Q11" s="3"/>
      <c r="R11" s="3">
        <v>35</v>
      </c>
      <c r="S11" s="3"/>
      <c r="T11" s="3">
        <v>40</v>
      </c>
      <c r="U11" s="3" t="s">
        <v>71</v>
      </c>
      <c r="V11" s="3" t="s">
        <v>258</v>
      </c>
      <c r="W11" s="3" t="s">
        <v>259</v>
      </c>
      <c r="X11" s="3" t="s">
        <v>64</v>
      </c>
      <c r="Y11" s="3">
        <v>2</v>
      </c>
      <c r="Z11" s="3"/>
      <c r="AA11" s="3"/>
      <c r="AB11" s="3"/>
      <c r="AC11" s="3"/>
      <c r="AD11" s="3">
        <v>2.5000000000000001E-2</v>
      </c>
      <c r="AE11" s="3"/>
      <c r="AF11" s="3">
        <v>500</v>
      </c>
      <c r="AG11" s="3" t="s">
        <v>260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 t="s">
        <v>261</v>
      </c>
      <c r="AY11" s="3" t="s">
        <v>262</v>
      </c>
      <c r="AZ11" s="3"/>
      <c r="BA11" s="3"/>
      <c r="BB11" s="3"/>
      <c r="BC11" s="3"/>
      <c r="BD11" s="3">
        <v>2.5000000000000001E-2</v>
      </c>
      <c r="BE11" s="3"/>
      <c r="BF11" s="3">
        <v>500</v>
      </c>
      <c r="BG11" s="3"/>
      <c r="BH11" s="3"/>
      <c r="BI11" s="3" t="s">
        <v>260</v>
      </c>
      <c r="BJ11" s="3" t="s">
        <v>263</v>
      </c>
      <c r="BK11" s="3"/>
      <c r="BL11" s="3"/>
      <c r="BM11" s="3"/>
      <c r="BN11" s="3">
        <v>40</v>
      </c>
      <c r="BO11" s="3"/>
      <c r="BP11" s="3">
        <v>60</v>
      </c>
      <c r="BQ11" s="3" t="s">
        <v>71</v>
      </c>
      <c r="BR11" s="3" t="s">
        <v>264</v>
      </c>
      <c r="BS11" s="3">
        <v>60649</v>
      </c>
      <c r="BT11" s="3" t="s">
        <v>265</v>
      </c>
      <c r="BU11" s="3" t="s">
        <v>266</v>
      </c>
      <c r="BV11" s="3">
        <v>1991</v>
      </c>
    </row>
    <row r="12" spans="1:74" x14ac:dyDescent="0.25">
      <c r="A12" s="3">
        <v>1309644</v>
      </c>
      <c r="B12" s="3" t="s">
        <v>56</v>
      </c>
      <c r="C12" s="3"/>
      <c r="D12" s="3" t="s">
        <v>267</v>
      </c>
      <c r="E12" s="3"/>
      <c r="F12" s="3"/>
      <c r="G12" s="3"/>
      <c r="H12" s="3"/>
      <c r="I12" s="3"/>
      <c r="J12" s="3"/>
      <c r="K12" s="3" t="s">
        <v>255</v>
      </c>
      <c r="L12" s="3" t="s">
        <v>256</v>
      </c>
      <c r="M12" s="3" t="s">
        <v>257</v>
      </c>
      <c r="N12" s="3"/>
      <c r="O12" s="3"/>
      <c r="P12" s="3"/>
      <c r="Q12" s="3"/>
      <c r="R12" s="3">
        <v>35</v>
      </c>
      <c r="S12" s="3"/>
      <c r="T12" s="3">
        <v>40</v>
      </c>
      <c r="U12" s="3" t="s">
        <v>71</v>
      </c>
      <c r="V12" s="3" t="s">
        <v>258</v>
      </c>
      <c r="W12" s="3" t="s">
        <v>259</v>
      </c>
      <c r="X12" s="3" t="s">
        <v>64</v>
      </c>
      <c r="Y12" s="3">
        <v>3</v>
      </c>
      <c r="Z12" s="3"/>
      <c r="AA12" s="3"/>
      <c r="AB12" s="3"/>
      <c r="AC12" s="3"/>
      <c r="AD12" s="3">
        <v>2.5000000000000001E-2</v>
      </c>
      <c r="AE12" s="3"/>
      <c r="AF12" s="3">
        <v>6700</v>
      </c>
      <c r="AG12" s="3" t="s">
        <v>260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 t="s">
        <v>115</v>
      </c>
      <c r="AY12" s="3" t="s">
        <v>115</v>
      </c>
      <c r="AZ12" s="3"/>
      <c r="BA12" s="3"/>
      <c r="BB12" s="3"/>
      <c r="BC12" s="3"/>
      <c r="BD12" s="3">
        <v>2.5000000000000001E-2</v>
      </c>
      <c r="BE12" s="3"/>
      <c r="BF12" s="3">
        <v>6700</v>
      </c>
      <c r="BG12" s="3"/>
      <c r="BH12" s="3"/>
      <c r="BI12" s="3" t="s">
        <v>260</v>
      </c>
      <c r="BJ12" s="3"/>
      <c r="BK12" s="3"/>
      <c r="BL12" s="3">
        <v>21</v>
      </c>
      <c r="BM12" s="3"/>
      <c r="BN12" s="3"/>
      <c r="BO12" s="3"/>
      <c r="BP12" s="3"/>
      <c r="BQ12" s="3" t="s">
        <v>71</v>
      </c>
      <c r="BR12" s="3" t="s">
        <v>264</v>
      </c>
      <c r="BS12" s="3">
        <v>60649</v>
      </c>
      <c r="BT12" s="3" t="s">
        <v>265</v>
      </c>
      <c r="BU12" s="3" t="s">
        <v>266</v>
      </c>
      <c r="BV12" s="3">
        <v>1991</v>
      </c>
    </row>
    <row r="13" spans="1:74" x14ac:dyDescent="0.25">
      <c r="A13" s="3">
        <v>1309644</v>
      </c>
      <c r="B13" s="3" t="s">
        <v>56</v>
      </c>
      <c r="C13" s="3"/>
      <c r="D13" s="3" t="s">
        <v>57</v>
      </c>
      <c r="E13" s="3"/>
      <c r="F13" s="3"/>
      <c r="G13" s="3"/>
      <c r="H13" s="3"/>
      <c r="I13" s="3"/>
      <c r="J13" s="3"/>
      <c r="K13" s="3" t="s">
        <v>255</v>
      </c>
      <c r="L13" s="3" t="s">
        <v>256</v>
      </c>
      <c r="M13" s="3" t="s">
        <v>257</v>
      </c>
      <c r="N13" s="3"/>
      <c r="O13" s="3"/>
      <c r="P13" s="3"/>
      <c r="Q13" s="3"/>
      <c r="R13" s="3">
        <v>35</v>
      </c>
      <c r="S13" s="3"/>
      <c r="T13" s="3">
        <v>40</v>
      </c>
      <c r="U13" s="3" t="s">
        <v>71</v>
      </c>
      <c r="V13" s="3" t="s">
        <v>258</v>
      </c>
      <c r="W13" s="3" t="s">
        <v>259</v>
      </c>
      <c r="X13" s="3" t="s">
        <v>64</v>
      </c>
      <c r="Y13" s="3">
        <v>3</v>
      </c>
      <c r="Z13" s="3"/>
      <c r="AA13" s="3"/>
      <c r="AB13" s="3"/>
      <c r="AC13" s="3"/>
      <c r="AD13" s="3">
        <v>2.5000000000000001E-2</v>
      </c>
      <c r="AE13" s="3"/>
      <c r="AF13" s="3">
        <v>6700</v>
      </c>
      <c r="AG13" s="3" t="s">
        <v>260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 t="s">
        <v>271</v>
      </c>
      <c r="AY13" s="3" t="s">
        <v>272</v>
      </c>
      <c r="AZ13" s="3"/>
      <c r="BA13" s="3"/>
      <c r="BB13" s="3"/>
      <c r="BC13" s="3"/>
      <c r="BD13" s="3">
        <v>2.5000000000000001E-2</v>
      </c>
      <c r="BE13" s="3"/>
      <c r="BF13" s="3">
        <v>6700</v>
      </c>
      <c r="BG13" s="3"/>
      <c r="BH13" s="3"/>
      <c r="BI13" s="3" t="s">
        <v>260</v>
      </c>
      <c r="BJ13" s="3"/>
      <c r="BK13" s="3"/>
      <c r="BL13" s="3">
        <v>21</v>
      </c>
      <c r="BM13" s="3"/>
      <c r="BN13" s="3"/>
      <c r="BO13" s="3"/>
      <c r="BP13" s="3"/>
      <c r="BQ13" s="3" t="s">
        <v>71</v>
      </c>
      <c r="BR13" s="3" t="s">
        <v>264</v>
      </c>
      <c r="BS13" s="3">
        <v>60649</v>
      </c>
      <c r="BT13" s="3" t="s">
        <v>265</v>
      </c>
      <c r="BU13" s="3" t="s">
        <v>266</v>
      </c>
      <c r="BV13" s="3">
        <v>1991</v>
      </c>
    </row>
    <row r="14" spans="1:74" x14ac:dyDescent="0.25">
      <c r="A14" s="3">
        <v>1309644</v>
      </c>
      <c r="B14" s="3" t="s">
        <v>56</v>
      </c>
      <c r="C14" s="3"/>
      <c r="D14" s="3" t="s">
        <v>267</v>
      </c>
      <c r="E14" s="3"/>
      <c r="F14" s="3"/>
      <c r="G14" s="3"/>
      <c r="H14" s="3"/>
      <c r="I14" s="3"/>
      <c r="J14" s="3"/>
      <c r="K14" s="3" t="s">
        <v>255</v>
      </c>
      <c r="L14" s="3" t="s">
        <v>256</v>
      </c>
      <c r="M14" s="3" t="s">
        <v>257</v>
      </c>
      <c r="N14" s="3"/>
      <c r="O14" s="3"/>
      <c r="P14" s="3"/>
      <c r="Q14" s="3"/>
      <c r="R14" s="3">
        <v>35</v>
      </c>
      <c r="S14" s="3"/>
      <c r="T14" s="3">
        <v>40</v>
      </c>
      <c r="U14" s="3" t="s">
        <v>71</v>
      </c>
      <c r="V14" s="3" t="s">
        <v>258</v>
      </c>
      <c r="W14" s="3" t="s">
        <v>259</v>
      </c>
      <c r="X14" s="3" t="s">
        <v>64</v>
      </c>
      <c r="Y14" s="3">
        <v>3</v>
      </c>
      <c r="Z14" s="3"/>
      <c r="AA14" s="3"/>
      <c r="AB14" s="3"/>
      <c r="AC14" s="3"/>
      <c r="AD14" s="3">
        <v>2.5000000000000001E-2</v>
      </c>
      <c r="AE14" s="3"/>
      <c r="AF14" s="3">
        <v>6700</v>
      </c>
      <c r="AG14" s="3" t="s">
        <v>260</v>
      </c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 t="s">
        <v>261</v>
      </c>
      <c r="AY14" s="3" t="s">
        <v>262</v>
      </c>
      <c r="AZ14" s="3"/>
      <c r="BA14" s="3"/>
      <c r="BB14" s="3"/>
      <c r="BC14" s="3"/>
      <c r="BD14" s="3">
        <v>2.5000000000000001E-2</v>
      </c>
      <c r="BE14" s="3"/>
      <c r="BF14" s="3">
        <v>6700</v>
      </c>
      <c r="BG14" s="3"/>
      <c r="BH14" s="3"/>
      <c r="BI14" s="3" t="s">
        <v>260</v>
      </c>
      <c r="BJ14" s="3" t="s">
        <v>263</v>
      </c>
      <c r="BK14" s="3"/>
      <c r="BL14" s="3">
        <v>21</v>
      </c>
      <c r="BM14" s="3"/>
      <c r="BN14" s="3"/>
      <c r="BO14" s="3"/>
      <c r="BP14" s="3"/>
      <c r="BQ14" s="3" t="s">
        <v>71</v>
      </c>
      <c r="BR14" s="3" t="s">
        <v>264</v>
      </c>
      <c r="BS14" s="3">
        <v>60649</v>
      </c>
      <c r="BT14" s="3" t="s">
        <v>265</v>
      </c>
      <c r="BU14" s="3" t="s">
        <v>266</v>
      </c>
      <c r="BV14" s="3">
        <v>1991</v>
      </c>
    </row>
    <row r="15" spans="1:74" x14ac:dyDescent="0.25">
      <c r="A15" s="3">
        <v>1309644</v>
      </c>
      <c r="B15" s="3" t="s">
        <v>56</v>
      </c>
      <c r="C15" s="3"/>
      <c r="D15" s="3" t="s">
        <v>267</v>
      </c>
      <c r="E15" s="3"/>
      <c r="F15" s="3"/>
      <c r="G15" s="3"/>
      <c r="H15" s="3"/>
      <c r="I15" s="3"/>
      <c r="J15" s="3"/>
      <c r="K15" s="3" t="s">
        <v>255</v>
      </c>
      <c r="L15" s="3" t="s">
        <v>256</v>
      </c>
      <c r="M15" s="3" t="s">
        <v>257</v>
      </c>
      <c r="N15" s="3"/>
      <c r="O15" s="3"/>
      <c r="P15" s="3"/>
      <c r="Q15" s="3"/>
      <c r="R15" s="3">
        <v>35</v>
      </c>
      <c r="S15" s="3"/>
      <c r="T15" s="3">
        <v>40</v>
      </c>
      <c r="U15" s="3" t="s">
        <v>71</v>
      </c>
      <c r="V15" s="3" t="s">
        <v>258</v>
      </c>
      <c r="W15" s="3" t="s">
        <v>259</v>
      </c>
      <c r="X15" s="3" t="s">
        <v>64</v>
      </c>
      <c r="Y15" s="3">
        <v>2</v>
      </c>
      <c r="Z15" s="3"/>
      <c r="AA15" s="3"/>
      <c r="AB15" s="3"/>
      <c r="AC15" s="3"/>
      <c r="AD15" s="3">
        <v>2.5000000000000001E-2</v>
      </c>
      <c r="AE15" s="3"/>
      <c r="AF15" s="3">
        <v>500</v>
      </c>
      <c r="AG15" s="3" t="s">
        <v>260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 t="s">
        <v>115</v>
      </c>
      <c r="AY15" s="3" t="s">
        <v>115</v>
      </c>
      <c r="AZ15" s="3"/>
      <c r="BA15" s="3"/>
      <c r="BB15" s="3"/>
      <c r="BC15" s="3"/>
      <c r="BD15" s="3">
        <v>2.5000000000000001E-2</v>
      </c>
      <c r="BE15" s="3"/>
      <c r="BF15" s="3">
        <v>500</v>
      </c>
      <c r="BG15" s="3"/>
      <c r="BH15" s="3"/>
      <c r="BI15" s="3" t="s">
        <v>260</v>
      </c>
      <c r="BJ15" s="3"/>
      <c r="BK15" s="3"/>
      <c r="BL15" s="3"/>
      <c r="BM15" s="3"/>
      <c r="BN15" s="3">
        <v>50</v>
      </c>
      <c r="BO15" s="3"/>
      <c r="BP15" s="3">
        <v>60</v>
      </c>
      <c r="BQ15" s="3" t="s">
        <v>71</v>
      </c>
      <c r="BR15" s="3" t="s">
        <v>264</v>
      </c>
      <c r="BS15" s="3">
        <v>60649</v>
      </c>
      <c r="BT15" s="3" t="s">
        <v>265</v>
      </c>
      <c r="BU15" s="3" t="s">
        <v>266</v>
      </c>
      <c r="BV15" s="3">
        <v>1991</v>
      </c>
    </row>
    <row r="16" spans="1:74" x14ac:dyDescent="0.25">
      <c r="A16" s="3">
        <v>1309644</v>
      </c>
      <c r="B16" s="3" t="s">
        <v>56</v>
      </c>
      <c r="C16" s="3"/>
      <c r="D16" s="3" t="s">
        <v>267</v>
      </c>
      <c r="E16" s="3"/>
      <c r="F16" s="3"/>
      <c r="G16" s="3"/>
      <c r="H16" s="3"/>
      <c r="I16" s="3"/>
      <c r="J16" s="3"/>
      <c r="K16" s="3" t="s">
        <v>255</v>
      </c>
      <c r="L16" s="3" t="s">
        <v>256</v>
      </c>
      <c r="M16" s="3" t="s">
        <v>257</v>
      </c>
      <c r="N16" s="3"/>
      <c r="O16" s="3"/>
      <c r="P16" s="3"/>
      <c r="Q16" s="3"/>
      <c r="R16" s="3">
        <v>35</v>
      </c>
      <c r="S16" s="3"/>
      <c r="T16" s="3">
        <v>40</v>
      </c>
      <c r="U16" s="3" t="s">
        <v>71</v>
      </c>
      <c r="V16" s="3" t="s">
        <v>258</v>
      </c>
      <c r="W16" s="3" t="s">
        <v>259</v>
      </c>
      <c r="X16" s="3" t="s">
        <v>64</v>
      </c>
      <c r="Y16" s="3">
        <v>2</v>
      </c>
      <c r="Z16" s="3"/>
      <c r="AA16" s="3"/>
      <c r="AB16" s="3"/>
      <c r="AC16" s="3"/>
      <c r="AD16" s="3">
        <v>2.5000000000000001E-2</v>
      </c>
      <c r="AE16" s="3"/>
      <c r="AF16" s="3">
        <v>500</v>
      </c>
      <c r="AG16" s="3" t="s">
        <v>260</v>
      </c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 t="s">
        <v>261</v>
      </c>
      <c r="AY16" s="3" t="s">
        <v>262</v>
      </c>
      <c r="AZ16" s="3"/>
      <c r="BA16" s="3"/>
      <c r="BB16" s="3"/>
      <c r="BC16" s="3"/>
      <c r="BD16" s="3">
        <v>2.5000000000000001E-2</v>
      </c>
      <c r="BE16" s="3"/>
      <c r="BF16" s="3">
        <v>500</v>
      </c>
      <c r="BG16" s="3"/>
      <c r="BH16" s="3"/>
      <c r="BI16" s="3" t="s">
        <v>260</v>
      </c>
      <c r="BJ16" s="3" t="s">
        <v>263</v>
      </c>
      <c r="BK16" s="3"/>
      <c r="BL16" s="3"/>
      <c r="BM16" s="3"/>
      <c r="BN16" s="3">
        <v>50</v>
      </c>
      <c r="BO16" s="3"/>
      <c r="BP16" s="3">
        <v>60</v>
      </c>
      <c r="BQ16" s="3" t="s">
        <v>71</v>
      </c>
      <c r="BR16" s="3" t="s">
        <v>264</v>
      </c>
      <c r="BS16" s="3">
        <v>60649</v>
      </c>
      <c r="BT16" s="3" t="s">
        <v>265</v>
      </c>
      <c r="BU16" s="3" t="s">
        <v>266</v>
      </c>
      <c r="BV16" s="3">
        <v>1991</v>
      </c>
    </row>
    <row r="17" spans="1:74" x14ac:dyDescent="0.25">
      <c r="A17" s="3">
        <v>1309644</v>
      </c>
      <c r="B17" s="3" t="s">
        <v>56</v>
      </c>
      <c r="C17" s="3"/>
      <c r="D17" s="3" t="s">
        <v>267</v>
      </c>
      <c r="E17" s="3"/>
      <c r="F17" s="3"/>
      <c r="G17" s="3"/>
      <c r="H17" s="3"/>
      <c r="I17" s="3"/>
      <c r="J17" s="3"/>
      <c r="K17" s="3" t="s">
        <v>255</v>
      </c>
      <c r="L17" s="3" t="s">
        <v>256</v>
      </c>
      <c r="M17" s="3" t="s">
        <v>257</v>
      </c>
      <c r="N17" s="3"/>
      <c r="O17" s="3"/>
      <c r="P17" s="3"/>
      <c r="Q17" s="3"/>
      <c r="R17" s="3">
        <v>35</v>
      </c>
      <c r="S17" s="3"/>
      <c r="T17" s="3">
        <v>40</v>
      </c>
      <c r="U17" s="3" t="s">
        <v>71</v>
      </c>
      <c r="V17" s="3" t="s">
        <v>258</v>
      </c>
      <c r="W17" s="3" t="s">
        <v>259</v>
      </c>
      <c r="X17" s="3" t="s">
        <v>64</v>
      </c>
      <c r="Y17" s="3">
        <v>2</v>
      </c>
      <c r="Z17" s="3"/>
      <c r="AA17" s="3"/>
      <c r="AB17" s="3"/>
      <c r="AC17" s="3"/>
      <c r="AD17" s="3">
        <v>2.5000000000000001E-2</v>
      </c>
      <c r="AE17" s="3"/>
      <c r="AF17" s="3">
        <v>500</v>
      </c>
      <c r="AG17" s="3" t="s">
        <v>260</v>
      </c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 t="s">
        <v>115</v>
      </c>
      <c r="AY17" s="3" t="s">
        <v>115</v>
      </c>
      <c r="AZ17" s="3"/>
      <c r="BA17" s="3"/>
      <c r="BB17" s="3"/>
      <c r="BC17" s="3"/>
      <c r="BD17" s="3">
        <v>2.5000000000000001E-2</v>
      </c>
      <c r="BE17" s="3"/>
      <c r="BF17" s="3">
        <v>500</v>
      </c>
      <c r="BG17" s="3"/>
      <c r="BH17" s="3"/>
      <c r="BI17" s="3" t="s">
        <v>260</v>
      </c>
      <c r="BJ17" s="3"/>
      <c r="BK17" s="3"/>
      <c r="BL17" s="3">
        <v>60</v>
      </c>
      <c r="BM17" s="3"/>
      <c r="BN17" s="3"/>
      <c r="BO17" s="3"/>
      <c r="BP17" s="3"/>
      <c r="BQ17" s="3" t="s">
        <v>71</v>
      </c>
      <c r="BR17" s="3" t="s">
        <v>264</v>
      </c>
      <c r="BS17" s="3">
        <v>60649</v>
      </c>
      <c r="BT17" s="3" t="s">
        <v>265</v>
      </c>
      <c r="BU17" s="3" t="s">
        <v>266</v>
      </c>
      <c r="BV17" s="3">
        <v>1991</v>
      </c>
    </row>
    <row r="18" spans="1:74" x14ac:dyDescent="0.25">
      <c r="A18" s="3">
        <v>1309644</v>
      </c>
      <c r="B18" s="3" t="s">
        <v>56</v>
      </c>
      <c r="C18" s="3"/>
      <c r="D18" s="3" t="s">
        <v>267</v>
      </c>
      <c r="E18" s="3"/>
      <c r="F18" s="3"/>
      <c r="G18" s="3"/>
      <c r="H18" s="3"/>
      <c r="I18" s="3"/>
      <c r="J18" s="3"/>
      <c r="K18" s="3" t="s">
        <v>255</v>
      </c>
      <c r="L18" s="3" t="s">
        <v>256</v>
      </c>
      <c r="M18" s="3" t="s">
        <v>257</v>
      </c>
      <c r="N18" s="3"/>
      <c r="O18" s="3"/>
      <c r="P18" s="3"/>
      <c r="Q18" s="3"/>
      <c r="R18" s="3">
        <v>35</v>
      </c>
      <c r="S18" s="3"/>
      <c r="T18" s="3">
        <v>40</v>
      </c>
      <c r="U18" s="3" t="s">
        <v>71</v>
      </c>
      <c r="V18" s="3" t="s">
        <v>258</v>
      </c>
      <c r="W18" s="3" t="s">
        <v>259</v>
      </c>
      <c r="X18" s="3" t="s">
        <v>64</v>
      </c>
      <c r="Y18" s="3">
        <v>2</v>
      </c>
      <c r="Z18" s="3"/>
      <c r="AA18" s="3"/>
      <c r="AB18" s="3"/>
      <c r="AC18" s="3"/>
      <c r="AD18" s="3">
        <v>2.5000000000000001E-2</v>
      </c>
      <c r="AE18" s="3"/>
      <c r="AF18" s="3">
        <v>500</v>
      </c>
      <c r="AG18" s="3" t="s">
        <v>260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 t="s">
        <v>261</v>
      </c>
      <c r="AY18" s="3" t="s">
        <v>262</v>
      </c>
      <c r="AZ18" s="3"/>
      <c r="BA18" s="3"/>
      <c r="BB18" s="3"/>
      <c r="BC18" s="3"/>
      <c r="BD18" s="3">
        <v>2.5000000000000001E-2</v>
      </c>
      <c r="BE18" s="3"/>
      <c r="BF18" s="3">
        <v>500</v>
      </c>
      <c r="BG18" s="3"/>
      <c r="BH18" s="3"/>
      <c r="BI18" s="3" t="s">
        <v>260</v>
      </c>
      <c r="BJ18" s="3" t="s">
        <v>263</v>
      </c>
      <c r="BK18" s="3"/>
      <c r="BL18" s="3">
        <v>60</v>
      </c>
      <c r="BM18" s="3"/>
      <c r="BN18" s="3"/>
      <c r="BO18" s="3"/>
      <c r="BP18" s="3"/>
      <c r="BQ18" s="3" t="s">
        <v>71</v>
      </c>
      <c r="BR18" s="3" t="s">
        <v>264</v>
      </c>
      <c r="BS18" s="3">
        <v>60649</v>
      </c>
      <c r="BT18" s="3" t="s">
        <v>265</v>
      </c>
      <c r="BU18" s="3" t="s">
        <v>266</v>
      </c>
      <c r="BV18" s="3">
        <v>1991</v>
      </c>
    </row>
    <row r="19" spans="1:74" x14ac:dyDescent="0.25">
      <c r="A19" s="3">
        <v>1309644</v>
      </c>
      <c r="B19" s="3" t="s">
        <v>56</v>
      </c>
      <c r="C19" s="3"/>
      <c r="D19" s="3" t="s">
        <v>57</v>
      </c>
      <c r="E19" s="3"/>
      <c r="F19" s="3"/>
      <c r="G19" s="3"/>
      <c r="H19" s="3"/>
      <c r="I19" s="3"/>
      <c r="J19" s="3"/>
      <c r="K19" s="3" t="s">
        <v>273</v>
      </c>
      <c r="L19" s="3" t="s">
        <v>274</v>
      </c>
      <c r="M19" s="3" t="s">
        <v>275</v>
      </c>
      <c r="N19" s="3"/>
      <c r="O19" s="3"/>
      <c r="P19" s="3">
        <v>8</v>
      </c>
      <c r="Q19" s="3"/>
      <c r="R19" s="3"/>
      <c r="S19" s="3"/>
      <c r="T19" s="3"/>
      <c r="U19" s="3" t="s">
        <v>276</v>
      </c>
      <c r="V19" s="3" t="s">
        <v>277</v>
      </c>
      <c r="W19" s="3" t="s">
        <v>259</v>
      </c>
      <c r="X19" s="3" t="s">
        <v>64</v>
      </c>
      <c r="Y19" s="3">
        <v>4</v>
      </c>
      <c r="Z19" s="3"/>
      <c r="AA19" s="3"/>
      <c r="AB19" s="3"/>
      <c r="AC19" s="3"/>
      <c r="AD19" s="3">
        <v>0</v>
      </c>
      <c r="AE19" s="3"/>
      <c r="AF19" s="3">
        <v>1000</v>
      </c>
      <c r="AG19" s="3" t="s">
        <v>278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 t="s">
        <v>279</v>
      </c>
      <c r="AY19" s="3" t="s">
        <v>280</v>
      </c>
      <c r="AZ19" s="3"/>
      <c r="BA19" s="3"/>
      <c r="BB19" s="3"/>
      <c r="BC19" s="3"/>
      <c r="BD19" s="3">
        <v>0</v>
      </c>
      <c r="BE19" s="3"/>
      <c r="BF19" s="3">
        <v>1000</v>
      </c>
      <c r="BG19" s="3"/>
      <c r="BH19" s="3"/>
      <c r="BI19" s="3" t="s">
        <v>278</v>
      </c>
      <c r="BJ19" s="3" t="s">
        <v>281</v>
      </c>
      <c r="BK19" s="3"/>
      <c r="BL19" s="3"/>
      <c r="BM19" s="3"/>
      <c r="BN19" s="3">
        <v>7</v>
      </c>
      <c r="BO19" s="3"/>
      <c r="BP19" s="3">
        <v>21</v>
      </c>
      <c r="BQ19" s="3" t="s">
        <v>71</v>
      </c>
      <c r="BR19" s="3" t="s">
        <v>282</v>
      </c>
      <c r="BS19" s="3">
        <v>55982</v>
      </c>
      <c r="BT19" s="3" t="s">
        <v>283</v>
      </c>
      <c r="BU19" s="3" t="s">
        <v>284</v>
      </c>
      <c r="BV19" s="3">
        <v>1993</v>
      </c>
    </row>
    <row r="20" spans="1:74" x14ac:dyDescent="0.25">
      <c r="A20" s="3">
        <v>1309644</v>
      </c>
      <c r="B20" s="3" t="s">
        <v>56</v>
      </c>
      <c r="C20" s="3"/>
      <c r="D20" s="3" t="s">
        <v>57</v>
      </c>
      <c r="E20" s="3"/>
      <c r="F20" s="3"/>
      <c r="G20" s="3"/>
      <c r="H20" s="3"/>
      <c r="I20" s="3"/>
      <c r="J20" s="3"/>
      <c r="K20" s="3" t="s">
        <v>273</v>
      </c>
      <c r="L20" s="3" t="s">
        <v>274</v>
      </c>
      <c r="M20" s="3" t="s">
        <v>275</v>
      </c>
      <c r="N20" s="3"/>
      <c r="O20" s="3"/>
      <c r="P20" s="3"/>
      <c r="Q20" s="3"/>
      <c r="R20" s="3"/>
      <c r="S20" s="3"/>
      <c r="T20" s="3"/>
      <c r="U20" s="3"/>
      <c r="V20" s="3" t="s">
        <v>258</v>
      </c>
      <c r="W20" s="3" t="s">
        <v>259</v>
      </c>
      <c r="X20" s="3" t="s">
        <v>64</v>
      </c>
      <c r="Y20" s="3">
        <v>3</v>
      </c>
      <c r="Z20" s="3"/>
      <c r="AA20" s="3"/>
      <c r="AB20" s="3"/>
      <c r="AC20" s="3"/>
      <c r="AD20" s="3">
        <v>0</v>
      </c>
      <c r="AE20" s="3"/>
      <c r="AF20" s="3">
        <v>6700</v>
      </c>
      <c r="AG20" s="3" t="s">
        <v>268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 t="s">
        <v>261</v>
      </c>
      <c r="AY20" s="3" t="s">
        <v>262</v>
      </c>
      <c r="AZ20" s="3"/>
      <c r="BA20" s="3"/>
      <c r="BB20" s="3"/>
      <c r="BC20" s="3"/>
      <c r="BD20" s="3">
        <v>0</v>
      </c>
      <c r="BE20" s="3"/>
      <c r="BF20" s="3">
        <v>6700</v>
      </c>
      <c r="BG20" s="3"/>
      <c r="BH20" s="3"/>
      <c r="BI20" s="3" t="s">
        <v>268</v>
      </c>
      <c r="BJ20" s="3" t="s">
        <v>263</v>
      </c>
      <c r="BK20" s="3"/>
      <c r="BL20" s="3">
        <v>18</v>
      </c>
      <c r="BM20" s="3"/>
      <c r="BN20" s="3"/>
      <c r="BO20" s="3"/>
      <c r="BP20" s="3"/>
      <c r="BQ20" s="3" t="s">
        <v>71</v>
      </c>
      <c r="BR20" s="3" t="s">
        <v>264</v>
      </c>
      <c r="BS20" s="3">
        <v>46846</v>
      </c>
      <c r="BT20" s="3" t="s">
        <v>269</v>
      </c>
      <c r="BU20" s="3" t="s">
        <v>270</v>
      </c>
      <c r="BV20" s="3">
        <v>1991</v>
      </c>
    </row>
    <row r="21" spans="1:74" x14ac:dyDescent="0.25">
      <c r="A21" s="3">
        <v>1309644</v>
      </c>
      <c r="B21" s="3" t="s">
        <v>56</v>
      </c>
      <c r="C21" s="3"/>
      <c r="D21" s="3" t="s">
        <v>57</v>
      </c>
      <c r="E21" s="3"/>
      <c r="F21" s="3"/>
      <c r="G21" s="3"/>
      <c r="H21" s="3"/>
      <c r="I21" s="3"/>
      <c r="J21" s="3"/>
      <c r="K21" s="3" t="s">
        <v>273</v>
      </c>
      <c r="L21" s="3" t="s">
        <v>274</v>
      </c>
      <c r="M21" s="3" t="s">
        <v>275</v>
      </c>
      <c r="N21" s="3"/>
      <c r="O21" s="3"/>
      <c r="P21" s="3"/>
      <c r="Q21" s="3"/>
      <c r="R21" s="3"/>
      <c r="S21" s="3"/>
      <c r="T21" s="3"/>
      <c r="U21" s="3"/>
      <c r="V21" s="3" t="s">
        <v>258</v>
      </c>
      <c r="W21" s="3" t="s">
        <v>259</v>
      </c>
      <c r="X21" s="3" t="s">
        <v>64</v>
      </c>
      <c r="Y21" s="3">
        <v>3</v>
      </c>
      <c r="Z21" s="3"/>
      <c r="AA21" s="3"/>
      <c r="AB21" s="3"/>
      <c r="AC21" s="3"/>
      <c r="AD21" s="3">
        <v>0</v>
      </c>
      <c r="AE21" s="3"/>
      <c r="AF21" s="3">
        <v>6700</v>
      </c>
      <c r="AG21" s="3" t="s">
        <v>268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 t="s">
        <v>285</v>
      </c>
      <c r="AY21" s="3" t="s">
        <v>155</v>
      </c>
      <c r="AZ21" s="3"/>
      <c r="BA21" s="3"/>
      <c r="BB21" s="3"/>
      <c r="BC21" s="3"/>
      <c r="BD21" s="3">
        <v>0</v>
      </c>
      <c r="BE21" s="3"/>
      <c r="BF21" s="3">
        <v>6700</v>
      </c>
      <c r="BG21" s="3"/>
      <c r="BH21" s="3"/>
      <c r="BI21" s="3" t="s">
        <v>268</v>
      </c>
      <c r="BJ21" s="3" t="s">
        <v>263</v>
      </c>
      <c r="BK21" s="3"/>
      <c r="BL21" s="3">
        <v>18</v>
      </c>
      <c r="BM21" s="3"/>
      <c r="BN21" s="3"/>
      <c r="BO21" s="3"/>
      <c r="BP21" s="3"/>
      <c r="BQ21" s="3" t="s">
        <v>71</v>
      </c>
      <c r="BR21" s="3" t="s">
        <v>264</v>
      </c>
      <c r="BS21" s="3">
        <v>46846</v>
      </c>
      <c r="BT21" s="3" t="s">
        <v>269</v>
      </c>
      <c r="BU21" s="3" t="s">
        <v>270</v>
      </c>
      <c r="BV21" s="3">
        <v>1991</v>
      </c>
    </row>
    <row r="22" spans="1:74" x14ac:dyDescent="0.25">
      <c r="A22" s="3">
        <v>1309644</v>
      </c>
      <c r="B22" s="3" t="s">
        <v>56</v>
      </c>
      <c r="C22" s="3"/>
      <c r="D22" s="3" t="s">
        <v>57</v>
      </c>
      <c r="E22" s="3"/>
      <c r="F22" s="3"/>
      <c r="G22" s="3"/>
      <c r="H22" s="3"/>
      <c r="I22" s="3"/>
      <c r="J22" s="3"/>
      <c r="K22" s="3" t="s">
        <v>273</v>
      </c>
      <c r="L22" s="3" t="s">
        <v>274</v>
      </c>
      <c r="M22" s="3" t="s">
        <v>275</v>
      </c>
      <c r="N22" s="3"/>
      <c r="O22" s="3"/>
      <c r="P22" s="3"/>
      <c r="Q22" s="3"/>
      <c r="R22" s="3"/>
      <c r="S22" s="3"/>
      <c r="T22" s="3"/>
      <c r="U22" s="3"/>
      <c r="V22" s="3" t="s">
        <v>258</v>
      </c>
      <c r="W22" s="3" t="s">
        <v>259</v>
      </c>
      <c r="X22" s="3" t="s">
        <v>64</v>
      </c>
      <c r="Y22" s="3">
        <v>3</v>
      </c>
      <c r="Z22" s="3"/>
      <c r="AA22" s="3"/>
      <c r="AB22" s="3"/>
      <c r="AC22" s="3"/>
      <c r="AD22" s="3">
        <v>0</v>
      </c>
      <c r="AE22" s="3"/>
      <c r="AF22" s="3">
        <v>6700</v>
      </c>
      <c r="AG22" s="3" t="s">
        <v>268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 t="s">
        <v>115</v>
      </c>
      <c r="AY22" s="3" t="s">
        <v>115</v>
      </c>
      <c r="AZ22" s="3"/>
      <c r="BA22" s="3"/>
      <c r="BB22" s="3"/>
      <c r="BC22" s="3"/>
      <c r="BD22" s="3">
        <v>0</v>
      </c>
      <c r="BE22" s="3"/>
      <c r="BF22" s="3">
        <v>6700</v>
      </c>
      <c r="BG22" s="3"/>
      <c r="BH22" s="3"/>
      <c r="BI22" s="3" t="s">
        <v>268</v>
      </c>
      <c r="BJ22" s="3"/>
      <c r="BK22" s="3"/>
      <c r="BL22" s="3">
        <v>18</v>
      </c>
      <c r="BM22" s="3"/>
      <c r="BN22" s="3"/>
      <c r="BO22" s="3"/>
      <c r="BP22" s="3"/>
      <c r="BQ22" s="3" t="s">
        <v>71</v>
      </c>
      <c r="BR22" s="3" t="s">
        <v>264</v>
      </c>
      <c r="BS22" s="3">
        <v>46846</v>
      </c>
      <c r="BT22" s="3" t="s">
        <v>269</v>
      </c>
      <c r="BU22" s="3" t="s">
        <v>270</v>
      </c>
      <c r="BV22" s="3">
        <v>1991</v>
      </c>
    </row>
    <row r="23" spans="1:74" x14ac:dyDescent="0.25">
      <c r="A23" s="3">
        <v>1309644</v>
      </c>
      <c r="B23" s="3" t="s">
        <v>56</v>
      </c>
      <c r="C23" s="3"/>
      <c r="D23" s="3" t="s">
        <v>57</v>
      </c>
      <c r="E23" s="3"/>
      <c r="F23" s="3"/>
      <c r="G23" s="3"/>
      <c r="H23" s="3"/>
      <c r="I23" s="3"/>
      <c r="J23" s="3"/>
      <c r="K23" s="3" t="s">
        <v>273</v>
      </c>
      <c r="L23" s="3" t="s">
        <v>274</v>
      </c>
      <c r="M23" s="3" t="s">
        <v>275</v>
      </c>
      <c r="N23" s="3"/>
      <c r="O23" s="3"/>
      <c r="P23" s="3">
        <v>8</v>
      </c>
      <c r="Q23" s="3"/>
      <c r="R23" s="3"/>
      <c r="S23" s="3"/>
      <c r="T23" s="3"/>
      <c r="U23" s="3" t="s">
        <v>276</v>
      </c>
      <c r="V23" s="3" t="s">
        <v>277</v>
      </c>
      <c r="W23" s="3" t="s">
        <v>259</v>
      </c>
      <c r="X23" s="3" t="s">
        <v>64</v>
      </c>
      <c r="Y23" s="3">
        <v>4</v>
      </c>
      <c r="Z23" s="3"/>
      <c r="AA23" s="3"/>
      <c r="AB23" s="3"/>
      <c r="AC23" s="3"/>
      <c r="AD23" s="3">
        <v>0</v>
      </c>
      <c r="AE23" s="3"/>
      <c r="AF23" s="3">
        <v>1000</v>
      </c>
      <c r="AG23" s="3" t="s">
        <v>278</v>
      </c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 t="s">
        <v>115</v>
      </c>
      <c r="AY23" s="3" t="s">
        <v>115</v>
      </c>
      <c r="AZ23" s="3"/>
      <c r="BA23" s="3"/>
      <c r="BB23" s="3"/>
      <c r="BC23" s="3"/>
      <c r="BD23" s="3">
        <v>0</v>
      </c>
      <c r="BE23" s="3"/>
      <c r="BF23" s="3">
        <v>1000</v>
      </c>
      <c r="BG23" s="3"/>
      <c r="BH23" s="3"/>
      <c r="BI23" s="3" t="s">
        <v>278</v>
      </c>
      <c r="BJ23" s="3"/>
      <c r="BK23" s="3"/>
      <c r="BL23" s="3">
        <v>21</v>
      </c>
      <c r="BM23" s="3"/>
      <c r="BN23" s="3"/>
      <c r="BO23" s="3"/>
      <c r="BP23" s="3"/>
      <c r="BQ23" s="3" t="s">
        <v>71</v>
      </c>
      <c r="BR23" s="3" t="s">
        <v>282</v>
      </c>
      <c r="BS23" s="3">
        <v>55982</v>
      </c>
      <c r="BT23" s="3" t="s">
        <v>283</v>
      </c>
      <c r="BU23" s="3" t="s">
        <v>284</v>
      </c>
      <c r="BV23" s="3">
        <v>1993</v>
      </c>
    </row>
    <row r="24" spans="1:74" x14ac:dyDescent="0.25">
      <c r="A24" s="3">
        <v>1309644</v>
      </c>
      <c r="B24" s="3" t="s">
        <v>56</v>
      </c>
      <c r="C24" s="3"/>
      <c r="D24" s="3" t="s">
        <v>57</v>
      </c>
      <c r="E24" s="3"/>
      <c r="F24" s="3"/>
      <c r="G24" s="3"/>
      <c r="H24" s="3"/>
      <c r="I24" s="3"/>
      <c r="J24" s="3"/>
      <c r="K24" s="3" t="s">
        <v>273</v>
      </c>
      <c r="L24" s="3" t="s">
        <v>274</v>
      </c>
      <c r="M24" s="3" t="s">
        <v>275</v>
      </c>
      <c r="N24" s="3"/>
      <c r="O24" s="3"/>
      <c r="P24" s="3">
        <v>8</v>
      </c>
      <c r="Q24" s="3"/>
      <c r="R24" s="3"/>
      <c r="S24" s="3"/>
      <c r="T24" s="3"/>
      <c r="U24" s="3" t="s">
        <v>276</v>
      </c>
      <c r="V24" s="3" t="s">
        <v>277</v>
      </c>
      <c r="W24" s="3" t="s">
        <v>259</v>
      </c>
      <c r="X24" s="3" t="s">
        <v>64</v>
      </c>
      <c r="Y24" s="3">
        <v>4</v>
      </c>
      <c r="Z24" s="3"/>
      <c r="AA24" s="3"/>
      <c r="AB24" s="3"/>
      <c r="AC24" s="3"/>
      <c r="AD24" s="3">
        <v>0</v>
      </c>
      <c r="AE24" s="3"/>
      <c r="AF24" s="3">
        <v>1000</v>
      </c>
      <c r="AG24" s="3" t="s">
        <v>278</v>
      </c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 t="s">
        <v>285</v>
      </c>
      <c r="AY24" s="3" t="s">
        <v>286</v>
      </c>
      <c r="AZ24" s="3"/>
      <c r="BA24" s="3"/>
      <c r="BB24" s="3"/>
      <c r="BC24" s="3"/>
      <c r="BD24" s="3">
        <v>0</v>
      </c>
      <c r="BE24" s="3"/>
      <c r="BF24" s="3">
        <v>1000</v>
      </c>
      <c r="BG24" s="3"/>
      <c r="BH24" s="3"/>
      <c r="BI24" s="3" t="s">
        <v>278</v>
      </c>
      <c r="BJ24" s="3" t="s">
        <v>287</v>
      </c>
      <c r="BK24" s="3"/>
      <c r="BL24" s="3"/>
      <c r="BM24" s="3"/>
      <c r="BN24" s="3">
        <v>7</v>
      </c>
      <c r="BO24" s="3"/>
      <c r="BP24" s="3">
        <v>21</v>
      </c>
      <c r="BQ24" s="3" t="s">
        <v>71</v>
      </c>
      <c r="BR24" s="3" t="s">
        <v>282</v>
      </c>
      <c r="BS24" s="3">
        <v>55982</v>
      </c>
      <c r="BT24" s="3" t="s">
        <v>283</v>
      </c>
      <c r="BU24" s="3" t="s">
        <v>284</v>
      </c>
      <c r="BV24" s="3">
        <v>1993</v>
      </c>
    </row>
    <row r="25" spans="1:74" x14ac:dyDescent="0.25">
      <c r="A25" s="3">
        <v>1309644</v>
      </c>
      <c r="B25" s="3" t="s">
        <v>56</v>
      </c>
      <c r="C25" s="3"/>
      <c r="D25" s="3" t="s">
        <v>267</v>
      </c>
      <c r="E25" s="3"/>
      <c r="F25" s="3">
        <v>99</v>
      </c>
      <c r="G25" s="3"/>
      <c r="H25" s="3"/>
      <c r="I25" s="3"/>
      <c r="J25" s="3"/>
      <c r="K25" s="3" t="s">
        <v>288</v>
      </c>
      <c r="L25" s="3" t="s">
        <v>289</v>
      </c>
      <c r="M25" s="3" t="s">
        <v>275</v>
      </c>
      <c r="N25" s="3"/>
      <c r="O25" s="3"/>
      <c r="P25" s="3"/>
      <c r="Q25" s="3"/>
      <c r="R25" s="3"/>
      <c r="S25" s="3"/>
      <c r="T25" s="3"/>
      <c r="U25" s="3"/>
      <c r="V25" s="3" t="s">
        <v>258</v>
      </c>
      <c r="W25" s="3" t="s">
        <v>259</v>
      </c>
      <c r="X25" s="3" t="s">
        <v>64</v>
      </c>
      <c r="Y25" s="3">
        <v>4</v>
      </c>
      <c r="Z25" s="3"/>
      <c r="AA25" s="3"/>
      <c r="AB25" s="3"/>
      <c r="AC25" s="3"/>
      <c r="AD25" s="3">
        <v>0</v>
      </c>
      <c r="AE25" s="3"/>
      <c r="AF25" s="3">
        <v>1897</v>
      </c>
      <c r="AG25" s="3" t="s">
        <v>290</v>
      </c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 t="s">
        <v>115</v>
      </c>
      <c r="AY25" s="3" t="s">
        <v>154</v>
      </c>
      <c r="AZ25" s="3"/>
      <c r="BA25" s="3"/>
      <c r="BB25" s="3"/>
      <c r="BC25" s="3"/>
      <c r="BD25" s="3">
        <v>0</v>
      </c>
      <c r="BE25" s="3"/>
      <c r="BF25" s="3">
        <v>1897</v>
      </c>
      <c r="BG25" s="3"/>
      <c r="BH25" s="3"/>
      <c r="BI25" s="3" t="s">
        <v>290</v>
      </c>
      <c r="BJ25" s="3"/>
      <c r="BK25" s="3"/>
      <c r="BL25" s="3">
        <v>90</v>
      </c>
      <c r="BM25" s="3"/>
      <c r="BN25" s="3"/>
      <c r="BO25" s="3"/>
      <c r="BP25" s="3"/>
      <c r="BQ25" s="3" t="s">
        <v>71</v>
      </c>
      <c r="BR25" s="3" t="s">
        <v>291</v>
      </c>
      <c r="BS25" s="3">
        <v>55987</v>
      </c>
      <c r="BT25" s="3" t="s">
        <v>292</v>
      </c>
      <c r="BU25" s="3" t="s">
        <v>293</v>
      </c>
      <c r="BV25" s="3">
        <v>1999</v>
      </c>
    </row>
    <row r="26" spans="1:74" x14ac:dyDescent="0.25">
      <c r="A26" s="3">
        <v>1309644</v>
      </c>
      <c r="B26" s="3" t="s">
        <v>56</v>
      </c>
      <c r="C26" s="3"/>
      <c r="D26" s="3" t="s">
        <v>267</v>
      </c>
      <c r="E26" s="3"/>
      <c r="F26" s="3">
        <v>99</v>
      </c>
      <c r="G26" s="3"/>
      <c r="H26" s="3"/>
      <c r="I26" s="3"/>
      <c r="J26" s="3"/>
      <c r="K26" s="3" t="s">
        <v>288</v>
      </c>
      <c r="L26" s="3" t="s">
        <v>289</v>
      </c>
      <c r="M26" s="3" t="s">
        <v>275</v>
      </c>
      <c r="N26" s="3"/>
      <c r="O26" s="3"/>
      <c r="P26" s="3"/>
      <c r="Q26" s="3"/>
      <c r="R26" s="3"/>
      <c r="S26" s="3"/>
      <c r="T26" s="3"/>
      <c r="U26" s="3"/>
      <c r="V26" s="3" t="s">
        <v>258</v>
      </c>
      <c r="W26" s="3" t="s">
        <v>259</v>
      </c>
      <c r="X26" s="3" t="s">
        <v>64</v>
      </c>
      <c r="Y26" s="3">
        <v>4</v>
      </c>
      <c r="Z26" s="3"/>
      <c r="AA26" s="3"/>
      <c r="AB26" s="3"/>
      <c r="AC26" s="3"/>
      <c r="AD26" s="3">
        <v>0</v>
      </c>
      <c r="AE26" s="3"/>
      <c r="AF26" s="3">
        <v>1897</v>
      </c>
      <c r="AG26" s="3" t="s">
        <v>290</v>
      </c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 t="s">
        <v>149</v>
      </c>
      <c r="AY26" s="3" t="s">
        <v>155</v>
      </c>
      <c r="AZ26" s="3"/>
      <c r="BA26" s="3"/>
      <c r="BB26" s="3"/>
      <c r="BC26" s="3"/>
      <c r="BD26" s="3">
        <v>0</v>
      </c>
      <c r="BE26" s="3"/>
      <c r="BF26" s="3">
        <v>1897</v>
      </c>
      <c r="BG26" s="3"/>
      <c r="BH26" s="3"/>
      <c r="BI26" s="3" t="s">
        <v>290</v>
      </c>
      <c r="BJ26" s="3" t="s">
        <v>151</v>
      </c>
      <c r="BK26" s="3"/>
      <c r="BL26" s="3"/>
      <c r="BM26" s="3"/>
      <c r="BN26" s="3">
        <v>0</v>
      </c>
      <c r="BO26" s="3"/>
      <c r="BP26" s="3">
        <v>90</v>
      </c>
      <c r="BQ26" s="3" t="s">
        <v>71</v>
      </c>
      <c r="BR26" s="3" t="s">
        <v>291</v>
      </c>
      <c r="BS26" s="3">
        <v>55987</v>
      </c>
      <c r="BT26" s="3" t="s">
        <v>292</v>
      </c>
      <c r="BU26" s="3" t="s">
        <v>293</v>
      </c>
      <c r="BV26" s="3">
        <v>1999</v>
      </c>
    </row>
    <row r="27" spans="1:74" x14ac:dyDescent="0.25">
      <c r="A27" s="3">
        <v>1309644</v>
      </c>
      <c r="B27" s="3" t="s">
        <v>56</v>
      </c>
      <c r="C27" s="3"/>
      <c r="D27" s="3" t="s">
        <v>267</v>
      </c>
      <c r="E27" s="3"/>
      <c r="F27" s="3">
        <v>99</v>
      </c>
      <c r="G27" s="3"/>
      <c r="H27" s="3"/>
      <c r="I27" s="3"/>
      <c r="J27" s="3"/>
      <c r="K27" s="3" t="s">
        <v>288</v>
      </c>
      <c r="L27" s="3" t="s">
        <v>289</v>
      </c>
      <c r="M27" s="3" t="s">
        <v>275</v>
      </c>
      <c r="N27" s="3"/>
      <c r="O27" s="3"/>
      <c r="P27" s="3"/>
      <c r="Q27" s="3"/>
      <c r="R27" s="3"/>
      <c r="S27" s="3"/>
      <c r="T27" s="3"/>
      <c r="U27" s="3"/>
      <c r="V27" s="3" t="s">
        <v>258</v>
      </c>
      <c r="W27" s="3" t="s">
        <v>259</v>
      </c>
      <c r="X27" s="3" t="s">
        <v>64</v>
      </c>
      <c r="Y27" s="3">
        <v>4</v>
      </c>
      <c r="Z27" s="3"/>
      <c r="AA27" s="3"/>
      <c r="AB27" s="3"/>
      <c r="AC27" s="3"/>
      <c r="AD27" s="3">
        <v>0</v>
      </c>
      <c r="AE27" s="3"/>
      <c r="AF27" s="3">
        <v>1897</v>
      </c>
      <c r="AG27" s="3" t="s">
        <v>290</v>
      </c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 t="s">
        <v>294</v>
      </c>
      <c r="AY27" s="3" t="s">
        <v>295</v>
      </c>
      <c r="AZ27" s="3"/>
      <c r="BA27" s="3"/>
      <c r="BB27" s="3"/>
      <c r="BC27" s="3"/>
      <c r="BD27" s="3">
        <v>0</v>
      </c>
      <c r="BE27" s="3"/>
      <c r="BF27" s="3">
        <v>1897</v>
      </c>
      <c r="BG27" s="3"/>
      <c r="BH27" s="3"/>
      <c r="BI27" s="3" t="s">
        <v>290</v>
      </c>
      <c r="BJ27" s="3" t="s">
        <v>263</v>
      </c>
      <c r="BK27" s="3"/>
      <c r="BL27" s="3">
        <v>90</v>
      </c>
      <c r="BM27" s="3"/>
      <c r="BN27" s="3"/>
      <c r="BO27" s="3"/>
      <c r="BP27" s="3"/>
      <c r="BQ27" s="3" t="s">
        <v>71</v>
      </c>
      <c r="BR27" s="3" t="s">
        <v>291</v>
      </c>
      <c r="BS27" s="3">
        <v>55987</v>
      </c>
      <c r="BT27" s="3" t="s">
        <v>292</v>
      </c>
      <c r="BU27" s="3" t="s">
        <v>293</v>
      </c>
      <c r="BV27" s="3">
        <v>1999</v>
      </c>
    </row>
    <row r="28" spans="1:74" x14ac:dyDescent="0.25">
      <c r="A28" s="3">
        <v>1309644</v>
      </c>
      <c r="B28" s="3" t="s">
        <v>56</v>
      </c>
      <c r="C28" s="3"/>
      <c r="D28" s="3" t="s">
        <v>105</v>
      </c>
      <c r="E28" s="3"/>
      <c r="F28" s="3">
        <v>99</v>
      </c>
      <c r="G28" s="3"/>
      <c r="H28" s="3"/>
      <c r="I28" s="3"/>
      <c r="J28" s="3"/>
      <c r="K28" s="3" t="s">
        <v>288</v>
      </c>
      <c r="L28" s="3" t="s">
        <v>289</v>
      </c>
      <c r="M28" s="3" t="s">
        <v>275</v>
      </c>
      <c r="N28" s="3"/>
      <c r="O28" s="3"/>
      <c r="P28" s="3"/>
      <c r="Q28" s="3"/>
      <c r="R28" s="3"/>
      <c r="S28" s="3"/>
      <c r="T28" s="3"/>
      <c r="U28" s="3"/>
      <c r="V28" s="3" t="s">
        <v>258</v>
      </c>
      <c r="W28" s="3" t="s">
        <v>259</v>
      </c>
      <c r="X28" s="3" t="s">
        <v>64</v>
      </c>
      <c r="Y28" s="3">
        <v>4</v>
      </c>
      <c r="Z28" s="3"/>
      <c r="AA28" s="3"/>
      <c r="AB28" s="3"/>
      <c r="AC28" s="3"/>
      <c r="AD28" s="3">
        <v>0</v>
      </c>
      <c r="AE28" s="3"/>
      <c r="AF28" s="3">
        <v>1897</v>
      </c>
      <c r="AG28" s="3" t="s">
        <v>290</v>
      </c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 t="s">
        <v>285</v>
      </c>
      <c r="AY28" s="3" t="s">
        <v>155</v>
      </c>
      <c r="AZ28" s="3"/>
      <c r="BA28" s="3"/>
      <c r="BB28" s="3"/>
      <c r="BC28" s="3"/>
      <c r="BD28" s="3">
        <v>0</v>
      </c>
      <c r="BE28" s="3"/>
      <c r="BF28" s="3">
        <v>1897</v>
      </c>
      <c r="BG28" s="3"/>
      <c r="BH28" s="3"/>
      <c r="BI28" s="3" t="s">
        <v>290</v>
      </c>
      <c r="BJ28" s="3" t="s">
        <v>296</v>
      </c>
      <c r="BK28" s="3"/>
      <c r="BL28" s="3">
        <v>90</v>
      </c>
      <c r="BM28" s="3"/>
      <c r="BN28" s="3"/>
      <c r="BO28" s="3"/>
      <c r="BP28" s="3"/>
      <c r="BQ28" s="3" t="s">
        <v>71</v>
      </c>
      <c r="BR28" s="3" t="s">
        <v>291</v>
      </c>
      <c r="BS28" s="3">
        <v>55987</v>
      </c>
      <c r="BT28" s="3" t="s">
        <v>292</v>
      </c>
      <c r="BU28" s="3" t="s">
        <v>293</v>
      </c>
      <c r="BV28" s="3">
        <v>1999</v>
      </c>
    </row>
    <row r="29" spans="1:74" x14ac:dyDescent="0.25">
      <c r="A29" s="3">
        <v>1309644</v>
      </c>
      <c r="B29" s="3" t="s">
        <v>56</v>
      </c>
      <c r="C29" s="3"/>
      <c r="D29" s="3" t="s">
        <v>105</v>
      </c>
      <c r="E29" s="3"/>
      <c r="F29" s="3">
        <v>99</v>
      </c>
      <c r="G29" s="3"/>
      <c r="H29" s="3"/>
      <c r="I29" s="3"/>
      <c r="J29" s="3"/>
      <c r="K29" s="3" t="s">
        <v>288</v>
      </c>
      <c r="L29" s="3" t="s">
        <v>289</v>
      </c>
      <c r="M29" s="3" t="s">
        <v>275</v>
      </c>
      <c r="N29" s="3"/>
      <c r="O29" s="3"/>
      <c r="P29" s="3"/>
      <c r="Q29" s="3"/>
      <c r="R29" s="3"/>
      <c r="S29" s="3"/>
      <c r="T29" s="3"/>
      <c r="U29" s="3"/>
      <c r="V29" s="3" t="s">
        <v>258</v>
      </c>
      <c r="W29" s="3" t="s">
        <v>259</v>
      </c>
      <c r="X29" s="3" t="s">
        <v>64</v>
      </c>
      <c r="Y29" s="3">
        <v>4</v>
      </c>
      <c r="Z29" s="3"/>
      <c r="AA29" s="3"/>
      <c r="AB29" s="3"/>
      <c r="AC29" s="3"/>
      <c r="AD29" s="3">
        <v>0</v>
      </c>
      <c r="AE29" s="3"/>
      <c r="AF29" s="3">
        <v>1897</v>
      </c>
      <c r="AG29" s="3" t="s">
        <v>290</v>
      </c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 t="s">
        <v>297</v>
      </c>
      <c r="AY29" s="3" t="s">
        <v>298</v>
      </c>
      <c r="AZ29" s="3"/>
      <c r="BA29" s="3"/>
      <c r="BB29" s="3"/>
      <c r="BC29" s="3"/>
      <c r="BD29" s="3">
        <v>0</v>
      </c>
      <c r="BE29" s="3"/>
      <c r="BF29" s="3">
        <v>1897</v>
      </c>
      <c r="BG29" s="3"/>
      <c r="BH29" s="3"/>
      <c r="BI29" s="3" t="s">
        <v>290</v>
      </c>
      <c r="BJ29" s="3" t="s">
        <v>299</v>
      </c>
      <c r="BK29" s="3"/>
      <c r="BL29" s="3">
        <v>90</v>
      </c>
      <c r="BM29" s="3"/>
      <c r="BN29" s="3"/>
      <c r="BO29" s="3"/>
      <c r="BP29" s="3"/>
      <c r="BQ29" s="3" t="s">
        <v>71</v>
      </c>
      <c r="BR29" s="3" t="s">
        <v>291</v>
      </c>
      <c r="BS29" s="3">
        <v>55987</v>
      </c>
      <c r="BT29" s="3" t="s">
        <v>292</v>
      </c>
      <c r="BU29" s="3" t="s">
        <v>293</v>
      </c>
      <c r="BV29" s="3">
        <v>1999</v>
      </c>
    </row>
    <row r="30" spans="1:74" x14ac:dyDescent="0.25">
      <c r="A30" s="3">
        <v>1309644</v>
      </c>
      <c r="B30" s="3" t="s">
        <v>56</v>
      </c>
      <c r="C30" s="3"/>
      <c r="D30" s="3" t="s">
        <v>267</v>
      </c>
      <c r="E30" s="3"/>
      <c r="F30" s="3">
        <v>99</v>
      </c>
      <c r="G30" s="3"/>
      <c r="H30" s="3"/>
      <c r="I30" s="3"/>
      <c r="J30" s="3"/>
      <c r="K30" s="3" t="s">
        <v>288</v>
      </c>
      <c r="L30" s="3" t="s">
        <v>289</v>
      </c>
      <c r="M30" s="3" t="s">
        <v>275</v>
      </c>
      <c r="N30" s="3"/>
      <c r="O30" s="3"/>
      <c r="P30" s="3"/>
      <c r="Q30" s="3"/>
      <c r="R30" s="3"/>
      <c r="S30" s="3"/>
      <c r="T30" s="3"/>
      <c r="U30" s="3"/>
      <c r="V30" s="3" t="s">
        <v>258</v>
      </c>
      <c r="W30" s="3" t="s">
        <v>259</v>
      </c>
      <c r="X30" s="3" t="s">
        <v>64</v>
      </c>
      <c r="Y30" s="3">
        <v>4</v>
      </c>
      <c r="Z30" s="3"/>
      <c r="AA30" s="3"/>
      <c r="AB30" s="3"/>
      <c r="AC30" s="3"/>
      <c r="AD30" s="3">
        <v>0</v>
      </c>
      <c r="AE30" s="3"/>
      <c r="AF30" s="3">
        <v>1897</v>
      </c>
      <c r="AG30" s="3" t="s">
        <v>290</v>
      </c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 t="s">
        <v>300</v>
      </c>
      <c r="AY30" s="3" t="s">
        <v>301</v>
      </c>
      <c r="AZ30" s="3"/>
      <c r="BA30" s="3"/>
      <c r="BB30" s="3"/>
      <c r="BC30" s="3"/>
      <c r="BD30" s="3">
        <v>0</v>
      </c>
      <c r="BE30" s="3"/>
      <c r="BF30" s="3">
        <v>1897</v>
      </c>
      <c r="BG30" s="3"/>
      <c r="BH30" s="3"/>
      <c r="BI30" s="3" t="s">
        <v>290</v>
      </c>
      <c r="BJ30" s="3" t="s">
        <v>302</v>
      </c>
      <c r="BK30" s="3"/>
      <c r="BL30" s="3"/>
      <c r="BM30" s="3"/>
      <c r="BN30" s="3">
        <v>83</v>
      </c>
      <c r="BO30" s="3"/>
      <c r="BP30" s="3">
        <v>90</v>
      </c>
      <c r="BQ30" s="3" t="s">
        <v>71</v>
      </c>
      <c r="BR30" s="3" t="s">
        <v>291</v>
      </c>
      <c r="BS30" s="3">
        <v>55987</v>
      </c>
      <c r="BT30" s="3" t="s">
        <v>292</v>
      </c>
      <c r="BU30" s="3" t="s">
        <v>293</v>
      </c>
      <c r="BV30" s="3">
        <v>1999</v>
      </c>
    </row>
    <row r="31" spans="1:74" x14ac:dyDescent="0.25">
      <c r="A31" s="3">
        <v>1309644</v>
      </c>
      <c r="B31" s="3" t="s">
        <v>56</v>
      </c>
      <c r="C31" s="3"/>
      <c r="D31" s="3" t="s">
        <v>267</v>
      </c>
      <c r="E31" s="3"/>
      <c r="F31" s="3">
        <v>99</v>
      </c>
      <c r="G31" s="3"/>
      <c r="H31" s="3"/>
      <c r="I31" s="3"/>
      <c r="J31" s="3"/>
      <c r="K31" s="3" t="s">
        <v>288</v>
      </c>
      <c r="L31" s="3" t="s">
        <v>289</v>
      </c>
      <c r="M31" s="3" t="s">
        <v>275</v>
      </c>
      <c r="N31" s="3"/>
      <c r="O31" s="3"/>
      <c r="P31" s="3"/>
      <c r="Q31" s="3"/>
      <c r="R31" s="3"/>
      <c r="S31" s="3"/>
      <c r="T31" s="3"/>
      <c r="U31" s="3"/>
      <c r="V31" s="3" t="s">
        <v>258</v>
      </c>
      <c r="W31" s="3" t="s">
        <v>259</v>
      </c>
      <c r="X31" s="3" t="s">
        <v>64</v>
      </c>
      <c r="Y31" s="3">
        <v>4</v>
      </c>
      <c r="Z31" s="3"/>
      <c r="AA31" s="3"/>
      <c r="AB31" s="3"/>
      <c r="AC31" s="3"/>
      <c r="AD31" s="3">
        <v>0</v>
      </c>
      <c r="AE31" s="3"/>
      <c r="AF31" s="3">
        <v>1897</v>
      </c>
      <c r="AG31" s="3" t="s">
        <v>290</v>
      </c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 t="s">
        <v>303</v>
      </c>
      <c r="AY31" s="3" t="s">
        <v>304</v>
      </c>
      <c r="AZ31" s="3"/>
      <c r="BA31" s="3"/>
      <c r="BB31" s="3"/>
      <c r="BC31" s="3"/>
      <c r="BD31" s="3">
        <v>0</v>
      </c>
      <c r="BE31" s="3"/>
      <c r="BF31" s="3">
        <v>1897</v>
      </c>
      <c r="BG31" s="3"/>
      <c r="BH31" s="3"/>
      <c r="BI31" s="3" t="s">
        <v>290</v>
      </c>
      <c r="BJ31" s="3" t="s">
        <v>305</v>
      </c>
      <c r="BK31" s="3"/>
      <c r="BL31" s="3">
        <v>90</v>
      </c>
      <c r="BM31" s="3"/>
      <c r="BN31" s="3"/>
      <c r="BO31" s="3"/>
      <c r="BP31" s="3"/>
      <c r="BQ31" s="3" t="s">
        <v>71</v>
      </c>
      <c r="BR31" s="3" t="s">
        <v>291</v>
      </c>
      <c r="BS31" s="3">
        <v>55987</v>
      </c>
      <c r="BT31" s="3" t="s">
        <v>292</v>
      </c>
      <c r="BU31" s="3" t="s">
        <v>293</v>
      </c>
      <c r="BV31" s="3">
        <v>1999</v>
      </c>
    </row>
    <row r="32" spans="1:74" x14ac:dyDescent="0.25">
      <c r="A32" s="3">
        <v>1309644</v>
      </c>
      <c r="B32" s="3" t="s">
        <v>56</v>
      </c>
      <c r="C32" s="3"/>
      <c r="D32" s="3" t="s">
        <v>267</v>
      </c>
      <c r="E32" s="3"/>
      <c r="F32" s="3">
        <v>99</v>
      </c>
      <c r="G32" s="3"/>
      <c r="H32" s="3"/>
      <c r="I32" s="3"/>
      <c r="J32" s="3"/>
      <c r="K32" s="3" t="s">
        <v>288</v>
      </c>
      <c r="L32" s="3" t="s">
        <v>289</v>
      </c>
      <c r="M32" s="3" t="s">
        <v>275</v>
      </c>
      <c r="N32" s="3"/>
      <c r="O32" s="3"/>
      <c r="P32" s="3"/>
      <c r="Q32" s="3"/>
      <c r="R32" s="3"/>
      <c r="S32" s="3"/>
      <c r="T32" s="3"/>
      <c r="U32" s="3"/>
      <c r="V32" s="3" t="s">
        <v>258</v>
      </c>
      <c r="W32" s="3" t="s">
        <v>259</v>
      </c>
      <c r="X32" s="3" t="s">
        <v>64</v>
      </c>
      <c r="Y32" s="3">
        <v>4</v>
      </c>
      <c r="Z32" s="3"/>
      <c r="AA32" s="3"/>
      <c r="AB32" s="3"/>
      <c r="AC32" s="3"/>
      <c r="AD32" s="3">
        <v>0</v>
      </c>
      <c r="AE32" s="3"/>
      <c r="AF32" s="3">
        <v>1897</v>
      </c>
      <c r="AG32" s="3" t="s">
        <v>290</v>
      </c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 t="s">
        <v>306</v>
      </c>
      <c r="AY32" s="3" t="s">
        <v>307</v>
      </c>
      <c r="AZ32" s="3"/>
      <c r="BA32" s="3"/>
      <c r="BB32" s="3"/>
      <c r="BC32" s="3"/>
      <c r="BD32" s="3">
        <v>0</v>
      </c>
      <c r="BE32" s="3"/>
      <c r="BF32" s="3">
        <v>1897</v>
      </c>
      <c r="BG32" s="3"/>
      <c r="BH32" s="3"/>
      <c r="BI32" s="3" t="s">
        <v>290</v>
      </c>
      <c r="BJ32" s="3" t="s">
        <v>308</v>
      </c>
      <c r="BK32" s="3"/>
      <c r="BL32" s="3">
        <v>90</v>
      </c>
      <c r="BM32" s="3"/>
      <c r="BN32" s="3"/>
      <c r="BO32" s="3"/>
      <c r="BP32" s="3"/>
      <c r="BQ32" s="3" t="s">
        <v>71</v>
      </c>
      <c r="BR32" s="3" t="s">
        <v>291</v>
      </c>
      <c r="BS32" s="3">
        <v>55987</v>
      </c>
      <c r="BT32" s="3" t="s">
        <v>292</v>
      </c>
      <c r="BU32" s="3" t="s">
        <v>293</v>
      </c>
      <c r="BV32" s="3">
        <v>1999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0CE6-1DDD-4CD5-A79E-009CDFB0C98F}">
  <dimension ref="A1:H5"/>
  <sheetViews>
    <sheetView workbookViewId="0">
      <selection activeCell="K34" sqref="K34"/>
    </sheetView>
  </sheetViews>
  <sheetFormatPr defaultRowHeight="15" x14ac:dyDescent="0.25"/>
  <sheetData>
    <row r="1" spans="1:8" x14ac:dyDescent="0.25">
      <c r="A1" s="4" t="s">
        <v>169</v>
      </c>
      <c r="B1" s="4" t="s">
        <v>50</v>
      </c>
      <c r="C1" s="4" t="s">
        <v>52</v>
      </c>
      <c r="D1" s="4" t="s">
        <v>53</v>
      </c>
      <c r="E1" s="4" t="s">
        <v>170</v>
      </c>
      <c r="F1" s="4" t="s">
        <v>171</v>
      </c>
      <c r="G1" s="4" t="s">
        <v>172</v>
      </c>
      <c r="H1" s="4" t="s">
        <v>173</v>
      </c>
    </row>
    <row r="2" spans="1:8" x14ac:dyDescent="0.25">
      <c r="A2" s="4">
        <v>46846</v>
      </c>
      <c r="B2" s="4" t="s">
        <v>264</v>
      </c>
      <c r="C2" s="4" t="s">
        <v>269</v>
      </c>
      <c r="D2" s="4" t="s">
        <v>270</v>
      </c>
      <c r="E2" s="4">
        <v>1991</v>
      </c>
      <c r="F2" s="4"/>
      <c r="G2" s="4" t="s">
        <v>309</v>
      </c>
      <c r="H2" s="5">
        <v>0</v>
      </c>
    </row>
    <row r="3" spans="1:8" x14ac:dyDescent="0.25">
      <c r="A3" s="4">
        <v>60649</v>
      </c>
      <c r="B3" s="4" t="s">
        <v>264</v>
      </c>
      <c r="C3" s="4" t="s">
        <v>265</v>
      </c>
      <c r="D3" s="4" t="s">
        <v>266</v>
      </c>
      <c r="E3" s="4">
        <v>1991</v>
      </c>
      <c r="F3" s="4"/>
      <c r="G3" s="4" t="s">
        <v>310</v>
      </c>
      <c r="H3" s="5">
        <v>0</v>
      </c>
    </row>
    <row r="4" spans="1:8" x14ac:dyDescent="0.25">
      <c r="A4" s="4">
        <v>55982</v>
      </c>
      <c r="B4" s="4" t="s">
        <v>282</v>
      </c>
      <c r="C4" s="4" t="s">
        <v>283</v>
      </c>
      <c r="D4" s="4" t="s">
        <v>284</v>
      </c>
      <c r="E4" s="4">
        <v>1993</v>
      </c>
      <c r="F4" s="4"/>
      <c r="G4" s="4" t="s">
        <v>311</v>
      </c>
      <c r="H4" s="5">
        <v>0</v>
      </c>
    </row>
    <row r="5" spans="1:8" x14ac:dyDescent="0.25">
      <c r="A5" s="4">
        <v>55987</v>
      </c>
      <c r="B5" s="4" t="s">
        <v>291</v>
      </c>
      <c r="C5" s="4" t="s">
        <v>292</v>
      </c>
      <c r="D5" s="4" t="s">
        <v>293</v>
      </c>
      <c r="E5" s="4">
        <v>1999</v>
      </c>
      <c r="F5" s="4"/>
      <c r="G5" s="4" t="s">
        <v>312</v>
      </c>
      <c r="H5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3DAA-E084-45D4-AF76-05496895A0A6}">
  <dimension ref="A1:G18"/>
  <sheetViews>
    <sheetView workbookViewId="0">
      <selection activeCell="M12" sqref="M12"/>
    </sheetView>
  </sheetViews>
  <sheetFormatPr defaultRowHeight="15" x14ac:dyDescent="0.25"/>
  <sheetData>
    <row r="1" spans="1:7" x14ac:dyDescent="0.25">
      <c r="A1" s="6" t="s">
        <v>187</v>
      </c>
      <c r="B1" s="6" t="s">
        <v>188</v>
      </c>
      <c r="C1" s="6" t="s">
        <v>189</v>
      </c>
      <c r="D1" s="6" t="s">
        <v>190</v>
      </c>
      <c r="E1" s="6" t="s">
        <v>191</v>
      </c>
      <c r="F1" s="6"/>
      <c r="G1" s="6" t="s">
        <v>192</v>
      </c>
    </row>
    <row r="2" spans="1:7" x14ac:dyDescent="0.25">
      <c r="A2" s="6"/>
      <c r="B2" s="6"/>
      <c r="C2" s="6"/>
      <c r="D2" s="6"/>
      <c r="E2" s="6"/>
      <c r="F2" s="6"/>
      <c r="G2" s="7">
        <v>45216.51803240741</v>
      </c>
    </row>
    <row r="4" spans="1:7" x14ac:dyDescent="0.25">
      <c r="A4" s="6" t="s">
        <v>193</v>
      </c>
      <c r="B4" s="6"/>
      <c r="C4" s="6"/>
      <c r="D4" s="6"/>
      <c r="E4" s="6"/>
      <c r="F4" s="6"/>
      <c r="G4" s="6"/>
    </row>
    <row r="5" spans="1:7" x14ac:dyDescent="0.25">
      <c r="A5" s="6"/>
      <c r="B5" s="6"/>
      <c r="C5" s="6" t="s">
        <v>313</v>
      </c>
      <c r="D5" s="6" t="s">
        <v>313</v>
      </c>
      <c r="E5" s="6"/>
      <c r="F5" s="6"/>
      <c r="G5" s="6"/>
    </row>
    <row r="7" spans="1:7" x14ac:dyDescent="0.25">
      <c r="A7" s="6" t="s">
        <v>195</v>
      </c>
      <c r="B7" s="6"/>
      <c r="C7" s="6"/>
      <c r="D7" s="6"/>
      <c r="E7" s="6"/>
      <c r="F7" s="6"/>
      <c r="G7" s="6"/>
    </row>
    <row r="8" spans="1:7" x14ac:dyDescent="0.25">
      <c r="A8" s="6"/>
      <c r="B8" s="6"/>
      <c r="C8" s="6" t="s">
        <v>196</v>
      </c>
      <c r="D8" s="6" t="s">
        <v>197</v>
      </c>
      <c r="E8" s="6"/>
      <c r="F8" s="6"/>
      <c r="G8" s="6"/>
    </row>
    <row r="10" spans="1:7" x14ac:dyDescent="0.25">
      <c r="A10" s="6" t="s">
        <v>198</v>
      </c>
      <c r="B10" s="6"/>
      <c r="C10" s="6"/>
      <c r="D10" s="6"/>
      <c r="E10" s="6"/>
      <c r="F10" s="6"/>
      <c r="G10" s="6"/>
    </row>
    <row r="12" spans="1:7" x14ac:dyDescent="0.25">
      <c r="A12" s="6" t="s">
        <v>199</v>
      </c>
      <c r="B12" s="6"/>
      <c r="C12" s="6"/>
      <c r="D12" s="6"/>
      <c r="E12" s="6"/>
      <c r="F12" s="6"/>
      <c r="G12" s="6"/>
    </row>
    <row r="14" spans="1:7" x14ac:dyDescent="0.25">
      <c r="A14" s="6" t="s">
        <v>200</v>
      </c>
      <c r="B14" s="6"/>
      <c r="C14" s="6"/>
      <c r="D14" s="6"/>
      <c r="E14" s="6"/>
      <c r="F14" s="6"/>
      <c r="G14" s="6"/>
    </row>
    <row r="16" spans="1:7" x14ac:dyDescent="0.25">
      <c r="A16" s="6" t="s">
        <v>201</v>
      </c>
      <c r="B16" s="6"/>
      <c r="C16" s="6"/>
      <c r="D16" s="6"/>
      <c r="E16" s="6"/>
      <c r="F16" s="6"/>
      <c r="G16" s="6"/>
    </row>
    <row r="18" spans="1:1" x14ac:dyDescent="0.25">
      <c r="A18" s="6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B3139-E1D4-4FC7-A76A-83AE5CB3C9E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Aquatic-Export</vt:lpstr>
      <vt:lpstr>References - Aquatic</vt:lpstr>
      <vt:lpstr>Search_Parameters - Aquatic</vt:lpstr>
      <vt:lpstr>Terrestrial</vt:lpstr>
      <vt:lpstr>References - Terrestrial</vt:lpstr>
      <vt:lpstr>Search Parameters - Terrestrial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Hudson, Hayley E</cp:lastModifiedBy>
  <cp:revision/>
  <dcterms:created xsi:type="dcterms:W3CDTF">2023-08-23T19:01:30Z</dcterms:created>
  <dcterms:modified xsi:type="dcterms:W3CDTF">2023-11-02T16:25:36Z</dcterms:modified>
  <cp:category/>
  <cp:contentStatus/>
</cp:coreProperties>
</file>