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yley_Byra\Documents\Hayley\SAB\Nano\Lit Review\"/>
    </mc:Choice>
  </mc:AlternateContent>
  <bookViews>
    <workbookView xWindow="-105" yWindow="-105" windowWidth="23250" windowHeight="12570"/>
  </bookViews>
  <sheets>
    <sheet name="Cancer" sheetId="1" r:id="rId1"/>
  </sheets>
  <definedNames>
    <definedName name="_xlnm._FilterDatabase" localSheetId="0" hidden="1">Cancer!$A$3:$Q$25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1" l="1"/>
  <c r="F28" i="1"/>
  <c r="D29" i="1"/>
  <c r="F29" i="1"/>
  <c r="D27" i="1" l="1"/>
  <c r="F27" i="1"/>
  <c r="D26" i="1" l="1"/>
  <c r="D24" i="1" l="1"/>
  <c r="E24" i="1"/>
  <c r="D25" i="1"/>
  <c r="E25" i="1"/>
  <c r="D22" i="1"/>
  <c r="E22" i="1"/>
  <c r="D13" i="1"/>
  <c r="E13" i="1"/>
  <c r="D14" i="1"/>
  <c r="E14" i="1"/>
  <c r="D18" i="1"/>
  <c r="E18" i="1"/>
  <c r="D9" i="1"/>
  <c r="E9" i="1"/>
  <c r="D17" i="1"/>
  <c r="E17" i="1"/>
  <c r="D4" i="1"/>
  <c r="E4" i="1"/>
  <c r="D12" i="1"/>
  <c r="E12" i="1"/>
  <c r="D5" i="1"/>
  <c r="E5" i="1"/>
  <c r="D21" i="1"/>
  <c r="E21" i="1"/>
  <c r="D8" i="1"/>
  <c r="E8" i="1"/>
  <c r="D19" i="1"/>
  <c r="E19" i="1"/>
  <c r="D6" i="1"/>
  <c r="E6" i="1"/>
  <c r="D20" i="1"/>
  <c r="E20" i="1"/>
  <c r="D11" i="1"/>
  <c r="E11" i="1"/>
  <c r="D23" i="1"/>
  <c r="E23" i="1"/>
  <c r="D16" i="1"/>
  <c r="E16" i="1"/>
  <c r="D10" i="1"/>
  <c r="E10" i="1"/>
  <c r="D7" i="1"/>
  <c r="E7" i="1"/>
  <c r="D15" i="1"/>
  <c r="E15" i="1"/>
</calcChain>
</file>

<file path=xl/sharedStrings.xml><?xml version="1.0" encoding="utf-8"?>
<sst xmlns="http://schemas.openxmlformats.org/spreadsheetml/2006/main" count="238" uniqueCount="213">
  <si>
    <t>Article Title</t>
  </si>
  <si>
    <t>Author</t>
  </si>
  <si>
    <t>Journal Title</t>
  </si>
  <si>
    <t>ISSN</t>
  </si>
  <si>
    <t>Publication Date</t>
  </si>
  <si>
    <t>Volume</t>
  </si>
  <si>
    <t>Issue</t>
  </si>
  <si>
    <t>First Page</t>
  </si>
  <si>
    <t>Page Count</t>
  </si>
  <si>
    <t>Accession Number</t>
  </si>
  <si>
    <t>DOI</t>
  </si>
  <si>
    <t>Publisher</t>
  </si>
  <si>
    <t>Doctype</t>
  </si>
  <si>
    <t>Subjects</t>
  </si>
  <si>
    <t>Keywords</t>
  </si>
  <si>
    <t>Abstract</t>
  </si>
  <si>
    <t>PLink</t>
  </si>
  <si>
    <t>Organ accumulation and carcinogenicity of highly dispersed multi-walled carbon nanotubes administered intravenously in transgenic rasH2 mice.</t>
  </si>
  <si>
    <t>Sobajima A; Haniu H; Nomura H; Tanaka M; Takizawa T; Kamanaka T; Aoki K; Okamoto M; Yoshida K; Sasaki J; Ajima K; Kuroda C; Ishida H; Okano S; Ueda K; Kato H; Saito N</t>
  </si>
  <si>
    <t>International journal of nanomedicine</t>
  </si>
  <si>
    <t>10.2147/IJN.S208129</t>
  </si>
  <si>
    <t>DOVE Medical Press</t>
  </si>
  <si>
    <t>Journal Article</t>
  </si>
  <si>
    <t>Carcinogens toxicity; Nanotubes, Carbon toxicity; Administration, Intravenous; Animals; Body Weight; Carcinogenesis pathology; Cytokines metabolism; Lung drug effects; Lung pathology; Male; Mice, Transgenic; Nanotubes, Carbon ultrastructure; Survival Analysis; Tissue Distribution drug effects; Male</t>
  </si>
  <si>
    <t>Purpose: Multiwalled carbon nanotubes (MWCNTs) have been known to enter the circulatory system via the lungs from inhalation exposure; however, its carcinogenicity and subsequent accumulation in other organs have not been adequately reported in the literature. Moreover, the safety of MWCNTs as a biomaterial has remained a matter of debate, particularly when the material enters the circulatory system. To address these problems, we used carcinogenic rasH2 transgenic mice to intravenously administer highly dispersed MWCNTs and to evaluate their carcinogenicity and accumulation in the organs. Methods: Two types of MWCNTs (thin- and thick-MWCNTs) were intravenously administered at a high dose (approximately 0.7 mg per kg body weight) and low dose (approximately 0.07 mg per kg body weight). Results: MWCNTs showed pancreatic accumulation in 3.2% of mice administered with MWCNTs, but there was no accumulation in other organs. In addition, there was no significant difference in the incidence of tumor among the four MWCNTs-administered groups compared to the vehicle group without MWCNTs administration. Blood tests revealed elevated levels in mean red blood cell volume and mean red blood cell hemoglobin level for the MWCNTs-administered group, in addition to an increase in eotaxin. Conclusion: The present study demonstrated that the use of current technology to sufficiently disperse MWCNTs resulted in minimal organ accumulation with no evidence of carcinogenicity. © 2019 Sobajima et al.</t>
  </si>
  <si>
    <t>https://umasslowell.idm.oclc.org/login?url=https://search.ebscohost.com/login.aspx?direct=true&amp;db=cmedm&amp;AN=31616140&amp;site=eds-live</t>
  </si>
  <si>
    <t>Osteopontin mRNA expression by rat mesothelial cells exposed to multi-walled carbon nanotubes as a potential biomarker of chronic neoplastic transformation in vitro</t>
  </si>
  <si>
    <t>Sridharan, Sreepradha; Taylor-Just, Alexia; Bonner, James C.</t>
  </si>
  <si>
    <t>Toxicology in Vitro</t>
  </si>
  <si>
    <t>S0887233321000515</t>
  </si>
  <si>
    <t>10.1016/j.tiv.2021.105126</t>
  </si>
  <si>
    <t>Elsevier Ltd</t>
  </si>
  <si>
    <t>fla</t>
  </si>
  <si>
    <t>Carbon nanotubes; Osteopontin; Mesothelial cells; Mesothelioma</t>
  </si>
  <si>
    <t>Mesothelioma is a cancer of the lung pleura primarily associated with inhalation of asbestos fibers. Multi-walled carbon nanotubes (MWCNTs) are engineered nanomaterials that pose a potential risk for mesothelioma due to properties that are similar to asbestos. Inhaled MWCNTs migrate to the pleura in rodents and some types cause mesothelioma. Like asbestos, there is a diversity of MWCNT types. We investigated the neoplastic potential of tangled (tMWCNT) versus rigid (rMWCNT) after chronic exposure using serial passages of rat mesothelial cells in vitro. Normal rat mesothelial (NRM2) cells were exposed to tMWCNTs or rMWCNTs for 45 weeks over 85 passages to determine if exposure resulted in transformation to a neoplastic phenotype. Rat mesothelioma (ME1) cells were used as a positive control. Osteopontin (OPN) mRNA was assayed as a biomarker of transformation by real time quantitative polymerase chain reaction (qPCR) and transformation was determined by a cell invasion assay. Exposure to rMWCNTs, but not tMWCNTs, resulted in transformation of NRM2 cells into an invasive phenotype that was similar to ME1 cells. Moreover, exposure of NRM2 cells to rMWCNTs increased OPN mRNA that correlated with cellular transformation. These data suggest that OPN is a potential biomarker that should be further investigated to screen the carcinogenicity of MWCNTs in vitro. @@@@Highlights •Carbon nanotubes (tangled or rigid) were tested for neoplastic transformation of normal pleural mesothelial cells in vitro.•Rigid carbon nanotubes caused loss of cell contact inhibition and increased cell migration in an invasion assay.•Osteopontin mRNA expression was increased in mesothelial cells over certain passages by rigid carbon nanotubes.•Osteopontin is a potential biomarker for screening the neoplastic potential of carbon nanotubes in vitro.</t>
  </si>
  <si>
    <t>https://umasslowell.idm.oclc.org/login?url=https://search.ebscohost.com/login.aspx?direct=true&amp;db=edselp&amp;AN=S0887233321000515&amp;site=eds-live</t>
  </si>
  <si>
    <t>Comparative carcinogenicity study of a thick, straight-type and a thin, tangled-type multi-walled carbon nanotube administered by intra-tracheal instillation in the rat</t>
  </si>
  <si>
    <t>Saleh, Dina Mourad; Alexander, William T.; Numano, Takamasa; Ahmed, Omnia Hosny Mohamed; Gunasekaran, Sivagami; Alexander, David B.; Abdelgied, Mohamed; El-Gazzar, Ahmed M.; Takase, Hiroshi; Xu, Jiegou; Naiki-Ito, Aya; Takahashi, Satoru; Hirose, Akihiko; Ohnishi, Makoto; Kanno, Jun; Tsuda, Hiroyuki</t>
  </si>
  <si>
    <t>Particle and Fibre Technology</t>
  </si>
  <si>
    <t>edsgcl.639534847</t>
  </si>
  <si>
    <t>10.1186/s12989-020-00382-y</t>
  </si>
  <si>
    <t>BioMed Central Ltd.</t>
  </si>
  <si>
    <t>Japan; Asbestos -- Comparative analysis; Nanotubes -- Comparative analysis</t>
  </si>
  <si>
    <t>Background Multi-walled carbon nanotubes can be divided into two general subtypes: tangled and straight. MWCNT-N (60 nm in diameter) and MWCNT-7 (80-90 nm in diameter) are straight-type MWCNTs, and similarly to asbestos, both are carcinogenic to the lung and pleura when administered to rats via the airway. Injection of straight-type MWCNTs into the peritoneal cavity also induces the development of mesothelioma, however, injection of tangled-type MWCNTs into the peritoneal cavity does not induce carcinogenesis. To investigate these effects in the lung we conducted a 2-year comparative study of the potential carcinogenicities of a straight-type MWCNT, MWCNT-A (approximately 150 nm in diameter), and a tangled-type MWCNT, MWCNT-B (7.4 nm in diameter) after administration into the rat lung. Crocidolite asbestos was used as the reference material, and rats administered vehicle were used as the controls. Test materials were administered by intra-Tracheal Intra-Pulmonary Spraying (TIPS) once a week over a 7 week period (8 administrations from day 1 to day 50), followed by a 2-year observation period without further treatment. Rats were administered total doses of 0.5 or 1.0 mg MWCNT-A and MWCNT-B or 1.0 mg asbestos. Results There was no difference in survival between any of the groups. The rats administered MWCNT-A or asbestos did not have a significant increase in bronchiolo-alveolar hyperplasia or tumors in the lung. However, the rats administered MWCNT-B did have significantly elevated incidences of bronchiolo-alveolar hyperplasia and tumors in the lung: the incidence of bronchiolo-alveolar hyperplasia was 0/20, 6/20, and 9/20 in the vehicle, 0.5 mg MWCNT-B, and 1.0 mg MWCNT-B groups, respectively, and the incidence of adenoma and adenocarcinoma combined was 1/19, 5/20, and 7/20 in the vehicle, 0.5 mg MWCNT-B, and 1.0 mg MWCNT-B groups, respectively. Malignant pleural mesothelioma was not induced in any of the groups. Conclusions The results of this initial study indicate that tangled-type MWCNT-B is carcinogenic to the rat lung when administered via the airway, and that straight-type MWCNT-A did not have higher carcinogenic potential in the rat lung than tangled-type MWCNT-B. Keywords: MWCNT, Carcinogenicity, Thick and thin, Intratracheal, Intrapulmonary</t>
  </si>
  <si>
    <t>https://umasslowell.idm.oclc.org/login?url=https://search.ebscohost.com/login.aspx?direct=true&amp;db=edsghw&amp;AN=edsgcl.639534847&amp;site=eds-live</t>
  </si>
  <si>
    <t>Absence of in vivo mutagenicity of multi-walled carbon nanotubes in single intratracheal instillation study using F344 gpt delta rats.</t>
  </si>
  <si>
    <t>Katsuyoshi Horibata; Akiko Ukai; Akio Ogata; Dai Nakae; Hiroshi Ando; Yoshikazu Kubo; Akemichi Nagasawa; Katsuhiro Yuzawa; Masamitsu Honma</t>
  </si>
  <si>
    <t>Genes &amp; Environment</t>
  </si>
  <si>
    <t>10.1186/s41021-016-0065-5</t>
  </si>
  <si>
    <t>BioMed Central</t>
  </si>
  <si>
    <t>Article</t>
  </si>
  <si>
    <t>CARCINOGENICITY; GENETIC toxicology; CARBON nanotubes</t>
  </si>
  <si>
    <t>Carbon nanoparticle; gene mutation assay; in vivo genotoxicity; Multi-walled carbon nanotubes Pig-a</t>
  </si>
  <si>
    <t>Introduction: It is known that fibrous particles of micrometer length, such as carbon nanotubes, which have same dimensions as asbestos, are carcinogenic. Carcinogenicity of nanomaterials is strongly related to inflammatory reactions; however, the genotoxicity mechanism(s) is unclear. Indeed, inconsistent results on genotoxicity of multi- walled carbon nanotubes (MWCNTs) have been shown in several reports. Therefore, we analyzed the in vivo genotoxicity induced by an intratracheal instillation of straight MWCNTs in rats using a different test system--the Pig-a gene mutation assay--that can reflect the genotoxicity occurring in the bone marrow. Since lungs were directly exposed to MWCNTs upon intratracheal instillation, we also performed the assay using the lungs. gpt Findings: We detected no significant differences in mutant frequencies (MFs) between the MWCNT-treated Pig-a and control rats. Additionally, we detected no significant differences in MFs in the lung between the MWCNT-gpt treated and control rats. Conclusions: Our findings indicated that a single intratracheal instillation of MWCNTs was non-mutagenic to both the bone marrow and lung of rats. [ABSTRACT FROM AUTHOR] Copyright of Genes &amp; Environment is the property of BioMed Central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</si>
  <si>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https://umasslowell.idm.oclc.org/login?url=https://search.ebscohost.com/login.aspx?direct=true&amp;db=aph&amp;AN=120637547&amp;site=eds-live</t>
  </si>
  <si>
    <t>Polymer functionalized nanocomposites for metals removal from water and wastewater: An overview</t>
  </si>
  <si>
    <t>Lofrano, G; Carotenuto, M; Libralato, G; Domingos, R F; Markus, A; Dini, L; Gautam, R K; Baldantoni, D; Rossi, M; Sharma, S K; Chattopadhyaya, M C; Giugni, M; Meric, S</t>
  </si>
  <si>
    <t>Water Research</t>
  </si>
  <si>
    <t>ABIOTIC; ABRADING; ACID-BASE PROPERTIES; ACRYLAMIDE POLYMER; ACRYLIC ACID POLYMER; ACRYLIC POLYMER; ADSORBATE; ADSORPTION; ADSORPTION CAPACITY; ADSORPTION ISOTHERM; AGEING; AGING; ALDEHYDE GROUP; ANALYSIS; ANCHORED; ANION; APPLICATION; BACTERIAL CELLULOSE; BET MODEL; BIOAVAILABILITY; BIOCOMPATIBILITY; BIOCOMPATIBLE; BIODEGRADABLE; BIODETERIORATION; BIOFILM; BIOMEDICAL APPLICATION; BIOPOLYMER; CARBON NANOTUBE; CARBOXY GROUP; CARBOXYL GROUP; CARCINOGENICITY; CASE HISTORY; CASE STUDY; CATION EXCHANGE RESIN; CELL; CELL GROWTH; CELL VIABILITY; CELLULOSE; CHARACTERISATION; CHARACTERIZATION; CHEMICAL MODIFICATION; CHEMICAL STABILITY; CHEMISORPTION; CHITOSAN; CHLOROMETHYLATED; CHLOROMETHYLATION; CLEANING; COLLOID; COMPLEXING AGENT; COMPONENT; COMPRESSION PROPERTIES; COMPRESSIVE STRENGTH; CONCENTRATION; CONTACT TIME; CONTAMINANT; CONTAMINATED; COPOLYMER; CORRELATION COEFFICIENT; COST; COSTS; CRYOGEL; CYTOTOXICITY; DEGRADABLE; DENTAL APPLICATION; DEPLETION; DEPROTONATION; DESORPTION; DIAMINO GROUP; DIFFRACTION; DIFFUSION RESISTANCE; DIRECT COMPOUNDING; DISCHARGE; DISSOLUTION RATE; DRINKING WATER; DROSOPHILA MELANOGASTER; ECOTOXICOLOGY; EFFLUENT; ELECTRON MICROSCOPY; ELECTRON SCANNING MICROSCOPY; ELECTRON TOMOGRAPHY; ELECTROSTATIC INTERACTION; ELECTROSTATIC REPULSION; ENERGY DISTRIBUTION; ENRICHMENT; ENVIRONMENTAL REMEDIATION; ENVIRONMENTAL STABILITY; ENVIRONMENTALLY FRIENDLY; EPITHELIAL CELL; EPOXY; EQUILIBRIUM CONSTANT; ESCHERICHIA COLI; ESTERIFICATION; ETHYLENIMINE POLYMER; EUKARYOTIC; FERMENTATION; FIBROBLAST; FILLER MATRIX INTERACTION; FILTER; FIRST ORDER; FIRST-ORDER; FIXED-BED; FLAKE; FLOATING; FLUID BED; FLUIDISED BED; FLUIDIZED BED; FOULING; FOURIER TRANSFORM INFRARED SPECTROSCOPY; FREUNDLICH MODEL; FTIR; FTIR SPECTRA; FTIR SPECTROSCOPY; FUNCTIONAL GROUP; FUNCTIONALISATION; FUNCTIONALISED; FUNCTIONALIZATION; FUNCTIONALIZED; GAUSSIAN; GEL; GLYCOLIDE POLYMER; GRANULAR; GROUNDWATER; GUM ARABIC; HEALTH; HEALTH HAZARD; HEAT OF ADSORPTION; HETEROGENEITY; HUMAN EPITHELIAL CELL; HYBRID POLYMER; HYDROGEN BONDING; HYDROPHOBIC INTERACTION; IMMUNOGENICITY; INFRA-RED SPECTRA; INFRARED SPECTRA; INFRARED SPECTROPHOTOMETRY; INFRARED SPECTROSCOPY; INHOMOGENEOUS; INJECTABLE; INTERACTION; INTERFACIAL INTERACTION; INTERFACIAL PROPERTIES; ION CONCENTRATION; ION EXCHANGE RESIN; ION REMOVAL; ION-EXCHANGE RESIN; IONIC STRENGTH; IR SPECTRA; IR SPECTROMETRY; IR SPECTROSCOPY; IR SPECTRUM; IRRADIATION; ISOTHERM; LABILE; LANGMUIR ADSORPTION; LANGMUIR ISOTHERM; LARGE SCALE; LIABILITY; LONG-TERM; LOW TOXICITY; LOW VOLTAGE; LOW-COST; MACROPOROUS; MAGNETIC FIELD; MAGNETIC PROPERTIES; MAGNETOMETER; MECHANICAL PROPERTIES; MEDICAL APPLICATION; MELT COMPOUNDING; MERCAPTO GROUP; METAL BINDING; METAL REMOVAL; METHYL METHACRYLATE POLYMER; MICROORGANISM; MICROSCOPY; MONOMER; MULTI-LAYER; MULTI-WALLED CARBON NANOTUBE; MULTICELLULAR; MULTILAYER; MULTISCALE; MULTIWALL CARBON NANOTUBE; MULTIWALLED CARBON NANOTUBE; MWNT; NANOADSORBENT; NANOCOMPOSITE; NOMENCLATURE; NON-SPECIFIC; NON-TOXIC; OLIGOSACCHARIDE; ORTHOPAEDIC; ORTHOPEDIC; PARTITION; PARTITIONING; PEI; PERFORMANCE; PHASE CHANGE; PHOTOELECTRON SPECTROSCOPY; PHYSICAL PROPERTIES; PHYSICAL PROPERTY; PLGA; PMMA; POLLUTANT; POLLUTION; POLYACRYLAMIDE; POLYACRYLIC ACID; POLYANILINE; POLYETHER IMIDE; POLYETHERIMIDE; POLYETHYLENE IMINE; POLYETHYLENEIMINE; POLYETHYLENIMINE; POLYGLYCOLIDE; POLYLACTIC GLYCOLIC ACID; POLYMER NANOCOMPOSITE; POLYMER SUPPORT; POLYMER-MODIFIED; POLYMERIC ANION; POLYMERIC ION; POLYMERIC MATRIX; POLYMERIC SUPPORT; POLYMETHYL METHACRYLATE; POLYMETHYLMETHACRYLATE; POLYPROPENE; POLYPROPYLENE; POLYPYRROLE; POLYSTYRENE; POLYVINYL CHLORIDE; POLYVINYL HALIDE; POLYVINYLBENZENE; POLYVINYLCHLORIDE; PORE STRUCTURE; POROUS; POTABLE WATER; PP; PRECONCENTRATION; PROCESSABILITY; PROCESSIBILITY; PROPENE POLYMER; PROPERTIES; PROPYLENE POLYMER; PS; PVC; PYRROLE POLYMER; RAMAN SPECTROSCOPY; REGENERATION; RESIDUAL MONOMER; RETENTION; REVIEW; RISK; SCANNING ELECTRON MICROGRAPH; SCANNING ELECTRON MICROSCOPY; SCANNING PROBE MICROSCOPY; SCATTERING; SEAWEED; SECOND-ORDER; SEM; SEPARATION FACTOR; SEQUESTRATION; SETTLING; SHORT-TERM; SILVER POLYMER; SINGLE-LAYER; SIZE EFFECT; SMELTING; SOLUBILITY; SOLUTE; SPECIATION; SPECTROSCOPY; STRESS; STRESSED; STRUCTURAL ANALYSIS; STYRENE POLYMER; SULFONATE GROUP; SULFONIC ACID GROUP; SULPHONATE GROUP; SULPHONIC ACID GROUP; SUPERPARAMAGNETIC; SURFACE AREA; SURFACE CHARGE; SURFACE CHEMISTRY; SURFACE MODIFICATION; SURFACE PROPERTIES; SURFACE PROPERTY; SURFACE TREATMENT; SUSTAINABILITY; SYNTHESIS; TABLES; TAILORING; TARGET; TECHNICAL; TEM; TERNARY; THERMAL ANALYSIS; THROUGHPUT; TOMOGRAPHY; TOXICITY; TOXICOLOGY; TRANSMISSION ELECTRON MICROSCOPY; ULTRAVIOLET IRRADIATION; UNSATURATED; UV IRRADIATION; UV RADIATION; UV-IRRADIATION; VIBRATING SAMPLE MAGNETOMETRY; VIBRATIONAL SPECTROSCOPY; VINYL CHLORIDE POLYMER; VINYL HALIDE POLYMER; WASTE; WATER FILTER; WATER SOLUBILITY; WEATHER RESISTANCE; WEATHER RESISTANT; WEATHER-RESISTANT; WEATHERING; WEATHERING RESISTANCE; X-RAY DIFFRACTION; X-RAY PHOTOELECTRON SPECTROSCOPY; X-RAY SCATTERING; X-RAY SPECTRA; X-RAY SPECTROSCOPY; XPS</t>
  </si>
  <si>
    <t>Pollution by metal and metalloid ions is one of the most widespread environmental concerns. They are non-biodegradable, and, generally, present high water solubility facilitating their environmental mobilisation interacting with abiotic and biotic components such as adsorption onto natural colloids or even accumulation by living organisms, thus, threatening human health and ecosystems. Therefore, there is a high demand for effective removal treatments of heavy metals, making the application of adsorption materials such as polymer-functionalised nanocomposites (PFNCs), increasingly attractive. PFNCs retain the inherent remarkable surface properties of nanoparticles, while the polymeric support materials provide high stability and processability. These nanoparticle-matrix materials are of great interest for metals and metalloids removal thanks to the functional groups of the polymeric matrixes that provide specific bindings to target pollutants. This review discusses PFNCs synthesis, characterisation and performance in adsorption processes as well as the potential environmental risks and perspectives. (95 ref)</t>
  </si>
  <si>
    <t>https://umasslowell.idm.oclc.org/login?url=https://search.ebscohost.com/login.aspx?direct=true&amp;db=ply&amp;AN=1226557&amp;site=eds-live</t>
  </si>
  <si>
    <t>Interfere of nanomaterials in human life</t>
  </si>
  <si>
    <t>Patil, Y P; Dhanwate, V N</t>
  </si>
  <si>
    <t>International Journal of Advanced Research</t>
  </si>
  <si>
    <t>ABRASION RESISTANCE; ABRASION RESISTANT; AEROSOL; AGRICULTURE; AIR POLLUTION; ALDEHYDE GROUP; ANTIBACTERIAL; ANTICANCER; ANTISTATIC; APPLICATION; ASBESTOS; AUTOMOTIVE APPLICATION; BALL BEARING; BALLISTIC; BAND GAP; BATTERY; BEARING; BILAYER; BIOAVAILABILITY; BIOCOMPATIBILITY; BIOCOMPATIBLE; BIODEGRADABLE; BIODETERIORATION; BIOMEDICAL APPLICATION; BLOCKING PROPERTIES; BLOOD SUBSTITUTE; BORE; BRANCHED; BRIGHTNESS; BULK; BUMPER; CAGE; CAPPING; CAPROLACTONE POLYMER; CAR; CARBON FIBER; CARBON FIBRE; CARBON NANOTUBE; CARCINOGEN; CARCINOGENICITY; CARRIER SYSTEM; CATALYSIS; CATALYTIC ACTIVITY; CELL CULTURE; CHEMICAL PROPERTIES; CHIRALITY; CHITOSAN; CILIATED; CIRCUIT BOARD; CLASSIFICATION; CLAY; CLEARANCE; COMFORT; COMMUNICATION; COMPUTER MONITOR; CONCENTRIC; CONVERGENT; CORROSION RESISTANCE; CORROSION RESISTANT; COSMETICS; CURL; CYANOACRYLATE POLYMER; CYTOTOXICITY; DEGRADABLE; DENDRIMER; DERMAL; DERMATOLOGY; DESALINATION; DISEASE; DISPLAY; DIVERGENT; DRUG DELIVERY; DRUG RELEASE; DUST; EDIBLE; ELECTRICAL RESISTIVITY; ELECTROCHEMICAL; ELECTROMAGNETIC; ELECTRON MICROSCOPY; ELECTRON SCANNING MICROSCOPY; ELECTRON TRANSPORT; ELECTRONIC; ELECTRONIC EQUIPMENT; EMISSION; ENERGY DENSITY; ENVIRONMENTAL PROTECTION; EPITHELIUM; EROSION; ESCALATOR; EXPLOSIVE; FINE PARTICLE; FLAKE; FLAT PANEL DISPLAY; FLUORESCENCE QUENCHING; FLUORESCENCE RESONANCE ENERGY TRANSFER; FOOD PROCESSING; FUEL CELL; GASTROINTESTINAL TRACT; GELATIN; GELATINE; GENE DELIVERY; GENOTOXICITY; GRAIN SIZE; GRASS; GROUNDWATER; HAZARD; HEALTH HAZARD; HIGH ENERGY; HIGH RESOLUTION TRANSMISSION ELECTRON MICROSCOPY; HIGH STRENGTH; HIGH TEMPERATURE; HIGH-TEMPERATURE; HIGHLY BRANCHED; HONEYCOMB; HOSPITAL; HRTEM; HUMAN CELL; HYBRIDISATION; HYBRIDIZATION; HYDROGEN STORAGE; IMMUNE RESPONSE; IMPREGNATION; INFLAMMABLE; INFLAMMATION; INFORMATION TECHNOLOGY; INFUSION; INGESTION; INHALATION; INJURY; INSECT; INTRAPERITONEAL; LABORATORY TEST; LANCET; LAPTOP COMPUTER; LEACHING; LIGHT HARVESTING; LIGHTWEIGHT; LIPID; LIPOSOME; LUBRICANT; MAGNET; MAGNETIC PROPERTIES; MAGNETIC RESONANCE IMAGING; MARKETING; MATERIAL; MECHANICAL PROPERTIES; MECHANICAL PROPERTY; MEDICAL APPLICATION; MICROBE; MICROORGANISM; MICROPARTICLE; MICROSENSOR; MOBILE PHONE; MORBIDITY; MORTALITY; MOTIVATION; MULTI-WALLED CARBON NANOTUBE; MULTIWALL CARBON NANOTUBE; MULTIWALLED CARBON NANOTUBE; MWNT; NANOCAPSULE; NANOCRYSTAL; NANOCRYSTALLINE; NANOELECTRONIC; NANOELECTRONICS; NANOMATERIAL; NANOPARTICLE; NANOSCALE; NANOSENSOR; NANOSPHERE; NANOTECHNOLOGY; NATURAL POLYMER; NAVIGATION; OPTOELECTRONIC DEVICE; OSMOSIS; OXIDATION STATE; OXIDATIVE STRESS; PARTICLE; PESTICIDE; PHOTOCATALYSIS; PHYSIOLOGY; PLA; PLGA; POLLUTANT; POLLUTION; POLLUTION CONTROL; POLY-EPSILON-CAPROLACTONE; POLYCAPROLACTONE; POLYCYANOACRYLATE; POLYEPSILON-CAPROLACTONE; POLYESTER; POLYLACTIC ACID; POLYLACTIC GLYCOLIC ACID; POLYMERISATION; POLYMERIZATION; POLYSORBATE; POLYSTYRENE; POLYURETHANE; POLYVINYLBENZENE; PORTABLE; PRINTED CIRCUIT; PRINTED WIRING BOARD; PROBING; PROPERTIES; PS; PU; PURIFICATION; RAMAN SCATTERING; RECYCLE; REFRIGERATION; RELIABILITY; RENDERING; REPAIR; RESISTANCE; RESISTIVITY; REVERSE OSMOSIS; REVERSIBLE; RISK; SCANNING ELECTRON MICROGRAPH; SCANNING ELECTRON MICROSCOPY; SCANNING TRANSMISSION ELECTRON MICROSCOPY; SEM; SEMI-CONDUCTOR; SEMICONDUCTING; SEMICONDUCTOR; SENSING; SENSOR; SERVICE LIFE; SHIELDING; SHOCK; SHORT-TERM; SIZE EFFECT; SOIL; SOL-GEL; SPECTROSCOPY; SPLEEN; SPRING; STEP GROWTH; STEP-GROWTH POLYMERISATION; STEP-GROWTH POLYMERIZATION; STRATUM CORNEUM; STRENGTH; STYRENE POLYMER; SUNSCREEN; SURFACE AREA; SURFACE CHARGE; TECHNICAL; TELEVISION SCREEN; TEM; TENSILE PROPERTIES; TENSILE STRENGTH; TEXTILE INDUSTRY; THROMBOSIS; TISSUE ENGINEERING; TOXIC; TOXICITY; TOXICOLOGY; TRANSLOCATION; TRANSMISSION ELECTRON MICROSCOPY; TRANSMISSION ELECTRON SPECTROSCOPY; TRANSMITTER; TUBULAR; TUNABLE; TWO-LAYER; ULTRAFINE; URETHANE POLYMER; VALVE; VEHICLE EMISSION; VESICLE; VISIBLE LIGHT; WASTE MANAGEMENT; WATER PURIFICATION; WATER SUPPLY; WEAR RESISTANCE; WEAR RESISTANT; WHISKER; WIRE</t>
  </si>
  <si>
    <t>Nanotechnology deals among the study of controlled formation, procedure and consumption of nanoparticles. As deliberation of several fields similar to energy, medical, environment, communication, cosmetics, agricultural, etc. there is requirement and scope for up gradation and improvements, nanotechnology can be a ray of hope for their progress. In the same way comfort level of human life style can be more superior in line with nature due to the advanced research and development in the field of nano materials. Because of distinctive constructive properties of materials in nano form than their bulk form, they are having incredible potential to transform the globe with technological progress, but same way we should responsive about the fact that nanoparticles may also have risky outcomes on human life. This paper presents pros and cons of nanomaterials in various fields with a case of CNT with reference to its medical and electronics applications. 57 Refs.</t>
  </si>
  <si>
    <t>https://umasslowell.idm.oclc.org/login?url=https://search.ebscohost.com/login.aspx?direct=true&amp;db=ply&amp;AN=1242014&amp;site=eds-live</t>
  </si>
  <si>
    <t>Supramolecular anticancer drug delivery systems based on linear-dendritic copolymers</t>
  </si>
  <si>
    <t>Homa, Gheybi; Mohsen, Adeli</t>
  </si>
  <si>
    <t>Polymer Chemistry</t>
  </si>
  <si>
    <t>ACCELERATED RELEASE; ALKYNYL GROUP; AMINE GROUP; AMINO GROUP; AMPHIPATHIC; AMPHIPHILE; AMPHIPHILIC; ANALOGUE; ANCHORED; ANGIOGENESIS; ANTICANCER AGENT; ANTIFOULING; APOPTOSIS; APPLICATION; ASBESTOS; ASBESTOS FIBER; ASBESTOS FIBRE; ASSEMBLY; ATRP; AZIDE TERMINATED; AZIDO GROUP; BIOAVAILABILITY; BIOCOMPATIBILITY; BIOCOMPATIBLE; BIOCONJUGATE; BIODEGRADABILITY; BIODEGRADABLE; BIODETERIORATION; BIOLOGICAL ACTIVITY; BIOMACROMOLECULE; BIOMEDICAL APPLICATION; BIOSYNTHESIS; BIPHASIC; BLADDER; BLOOD VESSEL; BRANCHED; BRANCHING; BRIGHTNESS; BRUSH; BRUSH-LIKE; BUILDING BLOCK; BURST RELEASE; CANCER; CAPPING; CAPROLACTONE POLYMER; CARBON NANOTUBE; CARBONYL GROUP; CARCASS; CARCINOGENICITY; CASTOR; CELL; CELL CULTURE; CELL MEMBRANE; CELL PROLIFERATION; CELL VIABILITY; CELLULAR UPTAKE; CHAIN LENGTH; CHARGED SURFACE; CHEMICAL BONDING; CHEMICAL INDUSTRY; CHEMICAL MODIFICATION; CHEMICAL REACTION; CHEMOTHERAPY; CHROMATOGRAPHIC ANALYSIS; CHROMATOGRAPHY; CIRCULATION; CLASSIFICATION; CLEARANCE; CLICK CHEMISTRY; CLICK REACTION; CO-SOLVENT; COLON; COMMERCIAL VEHICLE; CONFOCAL IMAGING; CONFOCAL LASER SCANNING MICROSCOPY; CONFOCAL MICROSCOPY; CONJUGATE; CONJUGATED; CONTROLLED RELEASE; CONTROLLED-RELEASE; CONVERGENT; COSOLVENT; COVALENT BOND; CRITICAL MICELLE CONCENTRATION; CURRENT; CYCLOADDITION; CYTOMETER; CYTOPLASM; CYTOTOXICITY; DECONVOLUTION; DECORATING; DECORATION; DEGRADABLE; DEGRADATION; DELIVERY SYSTEM; DENDRIMER; DENDRITIC; DENDRON; DEPROTONATION; DESTABILISATION; DESTABILIZATION; DIFFUSION RATE; DIPOLE INTERACTION; DISASSEMBLY; DISEASE; DISSECTION; DIVERGENT; DOSE-RESPONSE; DOSING; DOUBLE HELIX; DRAINAGE; DRUG; DRUG CARRIER; DRUG DELIVERY; DRUG RELEASE; DRUG UPTAKE; DYNAMIC LIGHT SCATTERING; ELECTRON MICROSCOPY; ELECTROSTATIC INTERACTION; ENDOCYTOSIS; ENERGY SOURCE; ENTRAPMENT; ENZYMATIC DEGRADATION; EPM; EPR; ERYTHROCYTE; ESTER GROUP; ESTER LINKAGE; ESTER TERMINATED; ETHYLENE GLYCOL POLYMER; ETHYLENE OXIDE POLYMER; ETHYLENE-PROPYLENE COPOLYMER; EVAPORATION; EX-VIVO; EXCRETION; EXTRACELLULAR MATRIX; FIBER; FIBRE; FIBROBLAST; FILM; FILMS; FLOW CYTOMETRY; FLUORESCENCE; FRECHET; FUNCTIONAL GROUP; FUNCTIONALISATION; FUNCTIONALITY; FUNCTIONALIZATION; GALACTOSYLATION; GLOBULAR; GLYCOPROTEIN; GROWTH RATE; GROWTH-RATE; HAEMOLYSIS; HALF-LIFE; HEALTH HAZARD; HEART; HEMOLYSIS; HEPATOCYTE; HIGH MOLECULAR WEIGHT; HIGH PERFORMANCE LIQUID CHROMATOGRAPHY; HIGH PRESSURE POLYMERISATION; HIGH PRESSURE POLYMERIZATION; HIGH TEMPERATURE; HIGH-PERFORMANCE LIQUID CHROMATOGRAPHY; HIGH-PRESSURE POLYMERISATION; HIGH-TEMPERATURE; HIGHLY BRANCHED; HISTOGRAM; HMW; HPLC; HYBRID; HYDRODYNAMIC DIAMETER; HYDRODYNAMIC SIZE; HYDROGEN BINDING; HYDROGEN BOND; HYDROGEN BONDING; HYDROPHOBIC INTERACTION; HYDROXY GROUP; HYDROXYL GROUP; HYSTERESIS; IMPLANTATION; IN VITRO; IN VIVO; IN-VITRO; IN-VIVO; INFILTRATION; INITIATOR; INOCULATION; INTERFACIAL ENERGY; INTRACELLULAR; INTRAMOLECULAR CYCLISATION; INTRAMOLECULAR CYCLIZATION; INTRAVENOUS ADMINISTRATION; KETO GROUP; LABILE; LACTONE RING; LASER SCANNING CONFOCAL MICROSCOPY; LEAKAGE; LIGHT RESPONSIVE; LIGHT SCATTERING; LIGHT-SCATTERING; LINKAGE; LIPOPHILIC; LIPOSOME; LIQUID CHROMATOGRAPHY; LOOP; LOW MOLECULAR WEIGHT; LYSINE POLYMER; LYSOSOME; MACROINITIATOR; MACROPHAGE; MAGNETIC PROPERTIES; MAGNETISATION; MAGNETIZATION; MATERIAL; MECHANICAL PROPERTIES; MECHANISM; MEDICAL APPLICATION; MELT FLOW INDEX; MELT INDEX; MELT VISCOSITY INDEX; MEMBRANE; MFI; MICELLE FORMATION; MICROSCOPY; MICROTUBULE; MOLAR MASS; MOLEC.WT.; MOLECULAR MASS; MOLECULAR WEIGHT; MONOFUNCTIONAL; MUG; MULTI-STEP; MULTI-WALLED CARBON NANOTUBE; MULTIFUNCTIONAL; MULTIVALENT; MULTIWALL CARBON NANOTUBE; MULTIWALLED CARBON NANOTUBE; MWNT; NANOCAPSULE; NANOCARRIER; NANODEVICE; NANOMATERIAL; NANOSCALE; NEAR INFRARED FLUORESCENCE; NEUROTOXICITY; NODULE; NON-COVALENT; NON-CROSSLINKED; NUCLEOPHILIC; NUCLEUS; OLIGOMER; ORGANELLE; OSTEOPOROSIS; OXIRANE POLYMER; PARTITION; PEGYLATION; PEO; PH RESPONSIVE; PHASE DECOMPOSITION; PHOTON CORRELATION SPECTROSCOPY; PHYSICOCHEMICAL PROPERTIES; PKA; POLY-EPSILON-CAPROLACTONE; POLYAMIDOAMINE; POLYCAPROLACTONE; POLYEPSILON-CAPROLACTONE; POLYESTER; POLYETHYLENE GLYCOL; POLYETHYLENE OXIDE; POLYGLYCEROL; POLYLYSINE; POLYMERIC DRUG; POLYMERIC PRODRUG; POLYMERISATION; POLYMERIZATION; POLYOXIRANE; POLYOXYETHYLENE; POLYPEPTIDE; PROCESSABILITY; PROCESSIBILITY; PROPARGYL GROUP; PROPERTIES; PROPYLENE-ETHYLENE COPOLYMER; PROSTATE CANCER; RECONSTITUTED; RELEASE PROFILE; RELEASE RATE; RESISTANCE; RETENTION TIME; REVIEW; RING OPENING POLYMERISATION; RING OPENING POLYMERIZATION; RING-OPENING POLYMERISATION; RING-OPENING POLYMERIZATION; ROOM TEMPERATURE VULCANISING; ROOM TEMPERATURE VULCANIZING; RTV; SALINE; SCAFFOLD; SECRETION; SELECTIVE RELEASE; SELECTIVITY; SELF-ASSEMBLY; SERUM; SHIELDING; SOFT TISSUE; SOLUBILITY; SOLUBLE; SOLUTION-PHASE; SOLVENT; SOLVENT EVAPORATION; SPA; SPACER; SPECTROSCOPY; STIMULI-RESPONSIVE; SUBCUTANEOUS; SUPERPARAMAGNETIC; SURFACE CHARGE; SURFACE MODIFICATION; SURFACE TREATMENT; SWITCH; TARGETING; TECHNICAL; TERTIARY; THERMOSENSITIVE; THIN FILM; THIN-FILM; TISSUE; TOXICITY; TRADE MARK; TRADEMARK; TRIBLOCK COPOLYMER; TRIGGER; TROPISM; TUBULE; VEHICLE; VISIBLE SPECTRA; VISIBLE SPECTROSCOPY; WATER SOLUBILITY; WATER SOLUBLE; WATER-SOLUBLE; WRAPPING</t>
  </si>
  <si>
    <t>Current cancer chemotherapy often suffers severe side-effects of the administered cancer drugs on the normal tissues. In addition, poor bioavailability, due to the low water solubility of the anticancer drugs, limits their applications in chemotherapy. New delivery technologies could help overcome this challenge by improving the water solubility and achieving the targeted delivery of the anticancer drugs. Linear-dendritic hybrid nanomaterials, which combine the highly branched architectures and multifunctionality of dendrimers with the processability of traditional linear-linear block copolymers, have been introduced as ideal carriers in anticancer drug delivery applications. This review presents recent advances in the investigational aspects of linear-dendritic copolymers to be applied as anticancer drug delivery vehicles. We highlight the structures, synthesis of linear-dendritic block copolymers, interaction mechanisms between linear-dendritic copolymers and anticancer drug molecules, and findings on their drug release behaviour and anticancer efficacies in vitro and in vivo. (175 ref)</t>
  </si>
  <si>
    <t>https://umasslowell.idm.oclc.org/login?url=https://search.ebscohost.com/login.aspx?direct=true&amp;db=ply&amp;AN=1196484&amp;site=eds-live</t>
  </si>
  <si>
    <t>Recent advancement in the nanoparticles for cancer drug delivery</t>
  </si>
  <si>
    <t>Patel, Amita H</t>
  </si>
  <si>
    <t>International Journal of Drug Formulation and Research</t>
  </si>
  <si>
    <t>ABLATION; ACACIA; ACETYLATED; ACETYLATION; ACRYLAMIDE POLYMER; ACRYLIC ACID POLYMER; ACTIVE SITE; ALDEHYDE GROUP; ANGIOGENESIS; ANHYDRIDE POLYMER; ANTIBODY; ANTICANCER; ANTIGEN; APPLICATION; APTAMER; ASSEMBLY; ATOMIC NUMBER; BILAYER; BIOACTIVE; BIOAVAILABILITY; BIOCOMPATIBILITY; BIOCOMPATIBLE; BIODEGRADABILITY; BIODEGRADABLE; BIODETERIORATION; BIOLOGICAL PROPERTIES; BIOLOGY; BIOMEDICAL APPLICATION; BLADDER; BLOCK COPOLYMER; BLOOD VESSEL; BLOOD-BRAIN BARRIER; BONE MARROW; BRANCHED; BURN; BURST RELEASE; CAM; CAMS; CANCER; CAPILLARY; CAPROLACTONE POLYMER; CARBON NANOFIBER; CARBON NANOFIBRE; CARBON NANOTUBE; CARCINOGENICITY; CARRIER SYSTEM; CELLULAR UPTAKE; CELLULOSIC; CHEMICAL MODIFICATION; CHITOSAN; CIRCULATION; CLEARANCE; COLLAGEN; COLON; CONJUGATE; CONJUGATED; CONTRAST AGENT; CONTRAST ENHANCEMENT; CONTROLLED RELEASE; CONTROLLED-RELEASE; CORE-SHELL; CYANOACRYLATE POLYMER; CYTOTOXICITY; DARK-FIELD MICROSCOPY; DATA; DEGRADABLE; DELIVERY SYSTEM; DENDRIMER; DEXTRAN; DIAGNOSTICS; DIELECTRIC; DISEASE; DOSE-RESPONSE; DRAINAGE; DRUG ADMINISTRATION; DRUG CARRIER; DRUG DELIVERY; DRUG RELEASE; DRUG RESISTANCE; ENDOGENOUS; ENDOTHELIAL CELL; ENTRAPMENT; EPM; EPR; ETHYLENE GLYCOL POLYMER; ETHYLENE-PROPYLENE COPOLYMER; EX-VIVO; EXTRACELLULAR; FLAVOUR; FOOD; FORMULATION; FUNCTIONAL GROUP; FUNCTIONALITY; GAMMA RAY; GAMMA-RAY; GELATIN; GELATINE; GLYCOLIDE POLYMER; GLYCOLIPID; GLYCOPROTEIN; GNP; GROSS NATIONAL PRODUCT; GUM; HALF-LIFE; HEALTH HAZARD; HEART; HIGH DENSITY; HIGHLY BRANCHED; HYDROPHILIC; HYDROPHILICITY; HYDROPHOBIC INTERACTION; IMAGING; IMMUNOGENICITY; IN VIVO; IN-VIVO; INFRARED LASER; INJURY; INNERVATION; INTRACELLULAR; INTRAVENOUS ADMINISTRATION; IR LASER; LACTIDE POLYMER; LASER; LIPOSOME; LONG-TERM; LOW TOXICITY; LUMEN; LYMPH NODE; LYSOSOME; MACROPHAGE; MAGNETIC FIELD; MATERIAL; MEDICAL APPLICATION; METHACRYLAMIDE COPOLYMER; METHACRYLIC ACID POLYMER; METHYL METHACRYLATE POLYMER; MICELLAR; MICROCAPILLARY; MICROENVIRONMENT; MICROSCOPY; MISSILE; MODALITY; MODIFICATION; MONOCLONAL ANTIBODY; MONONUCLEAR; MULTI-WALLED CARBON NANOTUBE; MULTIFUNCTIONAL; MULTIVALENT; MULTIWALL CARBON NANOTUBE; MULTIWALLED CARBON NANOTUBE; MWNT; NANOCARRIER; NANOCRYSTAL; NANOFIBER; NANOFIBRE; NANOMATERIAL; NANOPARTICLE; NANOPRECIPITATION; NANOROD; NANOSHELL; NANOTECHNOLOGY; NATURAL POLYMER; NEUROTOXICITY; NON-SPECIFIC; NON-TOXIC; NUTRIENT; OLIGONUCLEOTIDE; OPTICAL COHERENCE TOMOGRAPHY; ORTHOESTER POLYMER; PARTICULATE; PEGYLATION; PEPTIDE; PHAGOCYTOSIS; PHOTON ENERGY; PHYSICOCHEMICAL PROPERTIES; PLASMA PROTEIN; PLASMON; PLGA; PLURONIC; PMAA; PMMA; POLY(VINYL ALCOHOL); POLYACRYLAMIDE; POLYACRYLIC ACID; POLYAMIDOAMINE; POLYANHYDRIDE; POLYCAPROLACTONE; POLYCYANOACRYLATE; POLYDISPERSITY; POLYETHYLENE GLYCOL; POLYGLUTAMIC ACID; POLYGLYCOLIDE; POLYLACTIC GLYCOLIC ACID; POLYLACTIDE; POLYMETHACRYLIC ACID; POLYMETHYL METHACRYLATE; POLYMETHYLMETHACRYLATE; POLYORTHOESTER; POLYPROPYLENE IMINE; POLYPROPYLENIMINE; POLYSACCHARIDE; POLYVINYL ALCOHOL; POLYVINYLALCOHOL; PROPERTIES; PROPYLENE-ETHYLENE COPOLYMER; PROSTATE CANCER; PVAL; QUANTUM DOT; RADIATION; RADIO; RECEPTOR; REDISTRIBUTION; RETENTION TIME; REVIEW; SECOND-GENERATION; SELECTIVITY; SELF-ASSEMBLY; SEMI-CONDUCTOR; SEMICONDUCTOR; SENSITISATION; SENSITIZATION; SHRINKAGE; SOFT TISSUE; SOLUBILITY; SPECIFIC ENERGY; SPECIFICITY; SPLEEN; STATE-OF-THE-ART; STEALTH; STERIC HINDRANCE; SUPERPARAMAGNETIC; SURFACE AREA; SURFACE CHARGE; SURFACE MODIFICATION; SURFACE STRUCTURE; SURFACE TREATMENT; SUSTAINED RELEASE; SYNERGISTIC; TARGETING; TECHNICAL; THREE-DIMENSIONAL; TISSUE; TOXICITY; TRACKING; TRIGGER; TUBULAR; TUMOUR; TUNABLE; VASCULAR ENDOTHELIAL GROWTH FACTOR; VEHICLE; VINYL ALCOHOL POLYMER; VIRUS; VISUALISATION; VISUALIZATION; VITAMIN; VOLUME FRACTION; WATER SOLUBILITY; X-RAY</t>
  </si>
  <si>
    <t>The conventional treatment options of cancer are surgery, radiation therapy and chemo therapy. However, all these methods have their own limitations. In the nanotechnology methods, certain Nano Particles (NP) can be designed to absorb preferentially certain wave length of radiation and if they enter in the cancerous cells, they will burn them. The NP will circulate through the body, detect cancer associated molecular changes, assist with imaging, release a therapeutic agent and then monitor the effectiveness of the intervention. Particulate systems like nanoparticles have been used as a physical approach to alter and improve the pharmacokinetic and pharmacodynamic properties of various types of drug molecules. They have been used in vivo to protect the drug entity in the systemic circulation, restrict access of the drug to the chosen sites and to deliver the drug at a controlled and sustained rate to the site of action. Nanoparticles as drug delivery systems enable unique approaches for cancer treatment. Over the last two decades, a large number of nanoparticle delivery systems have been developed for cancer therapy. Many liposomal, polymer-drug conjugates, and micellar formulations are part of the state of the art in the clinics, and an even greater number of nanoparticle platforms are currently in the preclinical stages of development. In this review, we discuss the various nanoparticle drug delivery platforms and the important concepts involved in nanoparticle drug delivery. We have also reviewed the clinical data on the approved nanoparticle therapeutics as well as the nanotherapeutics under clinical investigation. 88 Refs.</t>
  </si>
  <si>
    <t>https://umasslowell.idm.oclc.org/login?url=https://search.ebscohost.com/login.aspx?direct=true&amp;db=ply&amp;AN=1222531&amp;site=eds-live</t>
  </si>
  <si>
    <t>Biocompatibility and Carcinogenicity of Carbon Nanotubes as Biomaterials.</t>
  </si>
  <si>
    <t>Aoki, Kaoru; Saito, Naoto</t>
  </si>
  <si>
    <t>Nanomaterials (2079-4991)</t>
  </si>
  <si>
    <t>10.3390/nano10020264</t>
  </si>
  <si>
    <t>MDPI</t>
  </si>
  <si>
    <t>CARCINOGENICITY; MULTIWALLED carbon nanotubes; BIOCOMPATIBILITY; CARBON nanotubes; INTRAVENOUS therapy; LUNG cancer; LOCAL government; BIOMATERIALS</t>
  </si>
  <si>
    <t>biocompatibility; carbon nanotubes; carcinogenicity</t>
  </si>
  <si>
    <t>With the development of nanotechnology in recent years, there have been concerns about the health effects of nanoparticles. Carbon nanotubes (CNTs) are fibrous nanoparticles with a micro-sized length and nano-sized diameter, which exhibit excellent physical properties and are widely studied for their potential application in medicine. However, asbestos has been historically shown to cause pleural malignant mesothelioma and lung cancer by inhalation exposure. Because carbon nanotubes are also fibrous nanotubes, some have raised concerns about its possible carcinogenicity. We have reported that there is no clear evidence of carcinogenicity by local and intravenous administration of multi-walled CNTs to cancer mice models. We firmly believe that CNTs can be a safe, new, and high-performance biomaterials by controlling its type, site of administration, and dosage. [ABSTRACT FROM AUTHOR] Copyright of Nanomaterials (2079-4991) is the property of MDPI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</si>
  <si>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https://umasslowell.idm.oclc.org/login?url=https://search.ebscohost.com/login.aspx?direct=true&amp;db=aph&amp;AN=142069036&amp;site=eds-live</t>
  </si>
  <si>
    <t>Thirteen-week study of toxicity of fiber-like multi-walled carbon nanotubes with whole-body inhalation exposure in rats.</t>
  </si>
  <si>
    <t>Kasai, Tatsuya; Umeda, Yumi; Ohnishi, Makoto; Kondo, Hitomi; Takeuchi, Tetsuya; Aiso, Shigetoshi; Nishizawa, Tomoshi; Matsumoto, Michiharu; Fukushima, Shoji</t>
  </si>
  <si>
    <t>Nanotoxicology</t>
  </si>
  <si>
    <t>10.3109/17435390.2014.933903</t>
  </si>
  <si>
    <t>Taylor &amp; Francis Ltd</t>
  </si>
  <si>
    <t>CANCER risk factors; TOXICOLOGY of poisonous gases; MULTIWALLED carbon nanotubes; CARCINOGENICITY; TOXICITY testing; BRONCHOALVEOLAR lavage</t>
  </si>
  <si>
    <t>Cancer development due to fiber-like straight type of multi-walled carbon nanotubes (MWCNTs) has raised concerns for human safety because of its shape similar to asbestos. To set concentrations of MWCNT for a rat carcinogenicity study, we conducted a 13-week whole body inhalation study. F344 male and female rats, 6-week-old at the commencement of the study, were exposed by whole-body inhalation to MWCNT at concentrations of 0, 0.2, 1 and 5 mg/m3with a generation and exposure system utilizing the cyclone sieve method. Measured concentrations in the exposure chambers were 0.20 ± 0.02, 1.01 ± 0.11 and 5.02 ± 0.25 mg/m3for 13 weeks. The MMAD (GSD) of MWCNT were 1.4–1.6 μm (2.3–3.0), and mean width and length were 94.1–98.0 nm and 5.53–6.19 μm, respectively, for each target concentration. Lung weights were increased 1.2-fold with 1 mg/m3and 1.3-fold with 5 mg/m3in both sexes compared to the controls. In the bronchoalveolar lavage fluid (BALF) analyses, inflammatory parameters were increased concentration-dependently in both sexes from 0.2 mg/m3. Granulomatous changes in the lung were induced at 1 and 5 mg/m3in females and even at 0.2 mg/m3in males. Focal fibrosis of the alveolar wall was observed in both sexes at 1 mg/m3or higher. Inflammatory infiltration in the visceral pleural and subpleural areas was induced only at 5 mg/m3. In conclusion, we determined 0.2 mg/m3as the low-observed-adverse-effect level (LOAEL) for respiratory tract toxicity in the present inhalation exposure study of rats.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</si>
  <si>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https://umasslowell.idm.oclc.org/login?url=https://search.ebscohost.com/login.aspx?direct=true&amp;db=edb&amp;AN=108698232&amp;site=eds-live</t>
  </si>
  <si>
    <t>Atsushi Sobajima; Hisao Haniu; Hiroki Nomura; Manabu Tanaka; Takashi Takizawa; Takayuki Kamanaka; Kaoru Aoki; Masanori Okamoto; Kazushige Yoshida; Jun Sasaki; Kumiko Ajima; Chika Kuroda; Haruka Ishida; Satomi Okano; Katsuya Ueda; Hiroyuki Kato; Naoto Saito</t>
  </si>
  <si>
    <t>International Journal of Nanomedicine</t>
  </si>
  <si>
    <t>Dove Medical Press Ltd</t>
  </si>
  <si>
    <t>https://umasslowell.idm.oclc.org/login?url=https://search.ebscohost.com/login.aspx?direct=true&amp;db=edb&amp;AN=139249448&amp;site=eds-live</t>
  </si>
  <si>
    <t>Multi-walled carbon nanotube-induced genotoxic, inflammatory and pro-fibrotic responses in mice: Investigating the mechanisms of pulmonary carcinogenesis</t>
  </si>
  <si>
    <t>Rahman, Luna; Jacobsen, Nicklas Raun; Aziz, Syed Abdul; Wu, Dongmei; Williams, Andrew; Yauk, Carole L.; White, Paul; Wallin, Hakan; Vogel, Ulla; Halappanavar, Sabina</t>
  </si>
  <si>
    <t>Mutation Research - Genetic Toxicology and Environmental Mutagenesis</t>
  </si>
  <si>
    <t>edsgcl.522763117</t>
  </si>
  <si>
    <t>10.1016/j.mrgentox.2017.08.005</t>
  </si>
  <si>
    <t>Elsevier B.V.</t>
  </si>
  <si>
    <t>Company legal issue; Carcinogenesis -- Analysis; Carcinogenesis -- Investigations; Tumor proteins -- Analysis; Tumor proteins -- Investigations; Cell death -- Analysis; Cell death -- Investigations; Genes -- Analysis; Genes -- Investigations; Nanotubes -- Analysis; Nanotubes -- Investigations; Gene expression -- Analysis; Gene expression -- Investigations</t>
  </si>
  <si>
    <t>To access, purchase, authenticate, or subscribe to the full-text of this article, please visit this link: http://dx.doi.org/10.1016/j.mrgentox.2017.08.005 Byline: Luna Rahman (a), Nicklas Raun Jacobsen (b), Syed Abdul Aziz (c), Dongmei Wu (a), Andrew Williams (a), Carole L. Yauk (a), Paul White (a), Hakan Wallin (b,d), Ulla Vogel (b,e), Sabina Halappanavar [sabina.halappanavar@hc-sc.gc.ca] (a,*) Highlights * The lung responses of straight and rigid MWCNTs, NM-401 and Mitsui-7 were tested. * Genotoxic, inflammatory, fibrotic and gene expression responses were investigated. * Both MWCNTs induce low levels of DNA breaks, p53 activation, but are not mutagenic. * Both MWCNTs perturb expression of inflammatory, fibrotic and cancer genes in lung. * MWCNT-induced carcinogenic mechanisms may involve more than just the genotoxicity. Abstract The International Agency for Research on Cancer has classified one type of multi-walled carbon nanotubes (MWCNTs) as possibly carcinogenic to humans. However, the underlying mechanisms of MWCNT- induced carcinogenicity are not known. In this study, the genotoxic, mutagenic, inflammatory, and fibrotic potential of MWCNTs were investigated. Muta[TM]Mouse adult females were exposed to 36 [plus or minus] 6 or 109 [plus or minus] 18 [mu]g/mouse of Mitsui-7, or 26 [plus or minus] 2 or 78 [plus or minus] 5 [mu]g/mouse of NM-401, once a week for four consecutive weeks via intratracheal instillations, alongside vehicle-treated controls. Samples were collected 90 days following the first exposure for measurement of DNA strand breaks, lacZ mutant frequency, p53 expression, cell proliferation, lung inflammation, histopathology, and changes in global gene expression. Both MWCNT types persisted in lung tissues 90 days post-exposure, and induced lung inflammation and fibrosis to similar extents. However, there was no evidence of DNA damage as measured by the comet assay following Mitsui-7 exposure, or increases in lacZ mutant frequency, for either MWCNTs. Increased p53 expression was observed in the fibrotic foci induced by both MWCNTs. Gene expression analysis revealed perturbations of a number of biological processes associated with cancer including cell death, cell proliferation, free radical scavenging, and others in both groups, with the largest response in NM-401-treated mice. The results suggest that if the two MWCNT types were capable of inducing DNA damage, strong adaptive responses mounted against the damage, resulting in efficient and timely elimination of damaged cells through cell death, may have prevented accumulation of DNA damage and mutations at the post-exposure time point investigated in the study. Thus, MWCNT-induced carcinogenesis may involve ongoing low levels of DNA damage in an environment of persisting fibres, chronic inflammation and tissue irritation, and parallel increases or decreases in the expression of genes involved in several pro-carcinogenic pathways. Author Affiliation: (a) Environmental Health Science and Research Bureau, Health Canada, Ottawa, Canada (b) The National Research Centre for the Working Environment, Copenhagen, Denmark (c) Food Directorate, Health Products and Food Branch, Health Canada Ottawa, ON, Canada (d) STAMI, National Institute of Occupational Health, Gydas vei 8, Oslo, Norway (e) Department of Micro- and Nanotechnology, Technical University of Denmark, Lyngby, Denmark * Corresponding author at: Environmental Health Science and Research Bureau, ERHSD, HECSB, Health Canada Tunney&amp;apos;s Pasture Bldg. 8 (P/L 0803A), 50 Colombine Driveway, Ottawa, Ontario K1A 0K9 Canada. Article History: Received 7 April 2017; Revised 15 August 2017; Accepted 29 August 2017</t>
  </si>
  <si>
    <t>https://umasslowell.idm.oclc.org/login?url=https://search.ebscohost.com/login.aspx?direct=true&amp;db=edsgao&amp;AN=edsgcl.522763117&amp;site=eds-live</t>
  </si>
  <si>
    <t>Increased telomere length and mtDNA copy number induced by multi-walled carbon nanotube exposure in the workplace.</t>
  </si>
  <si>
    <t>Ghosh M; Janssen L; Martens DS; Öner D; Vlaanderen J; Pronk A; Kuijpers E; Vermeulen R; Nawrot TS; Godderis L; Hoet PH</t>
  </si>
  <si>
    <t>Journal of hazardous materials</t>
  </si>
  <si>
    <t>10.1016/j.jhazmat.2020.122569</t>
  </si>
  <si>
    <t>Elsevier</t>
  </si>
  <si>
    <t>DNA, Mitochondrial genetics; Nanotubes, Carbon toxicity; Telomere genetics; Workplace; DNA Copy Number Variations; Humans</t>
  </si>
  <si>
    <t>Carbon nanotubes (CNTs) except MWCNT-7 have been classified as Group 3 ["Not classifiable as to its carcinogenicity to humans"] by the IARC. Despite considerable mechanistic evidence in vitro/in vivo, the classification highlights a general lack of data, especially among humans. In our previous study, we reported epigenetic changes in the MWCNT exposed workers. Here, we evaluated whether MWCNT can also cause alterations in aging related features including relative telomere length (TL) and/or mitochondrial copy number (mtDNAcn). Relative TL and mtDNAcn were measured on extracted DNA from peripheral blood from MWCNT exposed workers (N = 24) and non-exposed controls (N = 43) using a qPCR method. A higher mtDNAcn and longer TL were observed in MWCNT exposed workers when compared to controls. Independent of age, sex, smoking behavior, alcohol consumption and BMI, MWCNT-exposure was associated with an 18.30 % increase in blood TL (95 % CI: 7.15-30.62 %; p = 0.001) and 35.21 % increase in mtDNAcn (95 % CI: 19.12-53.46 %). Our results suggest that exposure to MWCNT can induce an increase in the mtDNAcn and TL; however, the mechanistic basis or consequence of such change requires further experimental studies. Copyright © 2020 Elsevier B.V. All rights reserved.</t>
  </si>
  <si>
    <t>https://umasslowell.idm.oclc.org/login?url=https://search.ebscohost.com/login.aspx?direct=true&amp;db=cmedm&amp;AN=32240902&amp;site=eds-live</t>
  </si>
  <si>
    <t>Journal of occupational health</t>
  </si>
  <si>
    <t>John Wiley &amp; Sons Australia, Ltd on behalf of The Japan Society for Occupational Health</t>
  </si>
  <si>
    <t>Effects on human bronchial epithelial cells following low-dose chronic exposure to nanomaterials: A 6-month transformation study</t>
  </si>
  <si>
    <t>Phuyal, Santosh; Kasem, Mayes; Rubio, Laura; Karlsson, Hanna L.; Marcos, Ricard; Skaug, Vidar; Zienolddiny, Shanbeh</t>
  </si>
  <si>
    <t>S0887233317302023</t>
  </si>
  <si>
    <t>10.1016/j.tiv.2017.07.016</t>
  </si>
  <si>
    <t>Manufactured nanomaterials; HBEC-3KT cells; Cytotoxicity; Long-term exposure; Carcinogenicity; Cell transformation</t>
  </si>
  <si>
    <t>The most plausible exposure route to manufactured nanomaterials (MNM) remains pulmonary inhalation. Yet, few studies have attempted to assess carcinogenic properties in vitro following long-term exposure of human pulmonary cells to low and occupationally relevant doses. The most advanced in vitro tests for carcinogenicity, the cell transformation assay (CTA), rely mostly on rodent cells and short-term exposure. We hypothesized that long-term exposure of human bronchial epithelial cells with a normal phenotype could be a valuable assay for testing carcinogenicity of nanomaterials. Therefore, this study (performed within the framework of the FP7-NANoREG project) assessed carcinogenic potential of chronic exposure (up to 6months) to low doses of multi-walled carbon nanotubes (MWCNT, NM-400 and NM-401) and TiO2 materials (NM62002 and KC7000). In order to harmonize and standardize the experiments, standard operating protocols of MNM dispersion (NANOGENOTOX) were used by three different NANoREG project partners. All nanomaterials showed low cytotoxicity in short-term tests for the tested doses (0.96 and 1.92μg/cm2). During long-term exposure, however, NM-401 clearly affected cell proliferation. In contrast, no cell transformation was observed for NM-401 by any of the partners. NM-400 and NM62002 formed some colonies after 3months. We conclude that agglomerated NM-401 in low doses affect cell proliferation but do not cause cell transformation in the CTA assay used.</t>
  </si>
  <si>
    <t>https://umasslowell.idm.oclc.org/login?url=https://search.ebscohost.com/login.aspx?direct=true&amp;db=edselp&amp;AN=S0887233317302023&amp;site=eds-live</t>
  </si>
  <si>
    <t>Lung carcinogenicity of multi-walled carbon nanotube by inhalation exposure</t>
  </si>
  <si>
    <t>Fukushima, S.; Kasai, T.; Umeda, Y.</t>
  </si>
  <si>
    <t>Toxicology Letters</t>
  </si>
  <si>
    <t>Supplement</t>
  </si>
  <si>
    <t>S21</t>
  </si>
  <si>
    <t>S0378427416323724</t>
  </si>
  <si>
    <t>10.1016/j.toxlet.2016.07.095</t>
  </si>
  <si>
    <t>Elsevier Ireland Ltd</t>
  </si>
  <si>
    <t>abs</t>
  </si>
  <si>
    <t>https://umasslowell.idm.oclc.org/login?url=https://search.ebscohost.com/login.aspx?direct=true&amp;db=edselp&amp;AN=S0378427416323724&amp;site=eds-live</t>
  </si>
  <si>
    <t>Multi-walled carbon nanotubes directly induce epithelial-mesenchymal transition in human bronchial epithelial cells via the TGF-β-mediated Akt/GSK-3β/SNAIL-1 signalling pathway.</t>
  </si>
  <si>
    <t>Polimeni M; Gulino GR; Gazzano E; Kopecka J; Marucco A; Fenoglio I; Cesano F; Campagnolo L; Magrini A; Pietroiusti A; Ghigo D; Aldieri E</t>
  </si>
  <si>
    <t>Particle and fibre toxicology</t>
  </si>
  <si>
    <t>10.1186/s12989-016-0138-4</t>
  </si>
  <si>
    <t>Comparative Study</t>
  </si>
  <si>
    <t>Bronchi drug effects; Epithelial-Mesenchymal Transition drug effects; Nanotubes, Carbon toxicity; Respiratory Mucosa drug effects; Signal Transduction drug effects; Transforming Growth Factor beta agonists; Animals; Bronchi metabolism; Bronchi pathology; Bronchi ultrastructure; Carcinogenicity Tests; Cell Line; Glycogen Synthase Kinase 3 beta metabolism; Humans; Inhalation Exposure adverse effects; Male; Mice, Inbred C57BL; Microscopy, Electron, Scanning; Microscopy, Electron, Transmission; Nanotubes, Carbon chemistry; Nanotubes, Carbon ultrastructure; Particle Size; Proto-Oncogene Proteins c-akt metabolism; Pulmonary Fibrosis chemically induced; Pulmonary Fibrosis metabolism; Pulmonary Fibrosis pathology; Respiratory Mucosa metabolism; Respiratory Mucosa pathology; Respiratory Mucosa ultrastructure; Snail Family Transcription Factors metabolism; Surface Properties; Transforming Growth Factor beta metabolism; Male</t>
  </si>
  <si>
    <t>Background: Multi-walled carbon nanotubes (MWCNT) are currently under intense toxicological investigation due to concern on their potential health effects. Current in vitro and in vivo data indicate that MWCNT exposure is strongly associated with lung toxicity (inflammation, fibrosis, granuloma, cancer and airway injury) and their effects might be comparable to asbestos-induced carcinogenesis. Although fibrosis is a multi-origin disease, epithelial-mesenchymal transition (EMT) is recently recognized as an important pathway in cell transformation. It is known that MWCNT exposure induces EMT through the activation of the TGF-β/Smad signalling pathway thus promoting pulmonary fibrosis, but the molecular mechanisms involved are not fully understood. In the present work we propose a new mechanism involving a TGF-β-mediated signalling pathway. Methods: Human bronchial epithelial cells were incubated with two different MWCNT samples at various concentrations for up to 96 h and several markers of EMT were investigated. Quantitative real time PCR, western blot, immunofluorescent staining and gelatin zymographies were performed to detect the marker protein alterations. ELISA was performed to evaluate TGF-β production. Experiments with neutralizing anti-TGF-β antibody, specific inhibitors of GSK-3β and Akt and siRNA were carried out in order to confirm their involvement in MWCNT-induced EMT. In vivo experiments of pharyngeal aspiration in C57BL/6 mice were also performed. Data were analyzed by a one-way ANOVA with Tukey's post-hoc test. Results: Fully characterized MWCNT (mean length &lt; 5 μm) are able to induce EMT in an in vitro human model (BEAS-2B cells) after long-term incubation at sub-cytotoxic concentrations. MWCNT stimulate TGF-β secretion, Akt activation and GSK-3β inhibition, which induces nuclear accumulation of SNAIL-1 and its transcriptional activity, thus contributing to switch on the EMT program. Moreover, a significant increment of nuclear β-catenin - due to E-cadherin repression and following translocation to nucleus - likely reinforces signalling for EMT promotion. In vivo results supported the occurrence of pulmonary fibrosis following MWCNT exposure. Conclusions: We demonstrate a new molecular mechanism of MWCNT-mediated EMT, which is Smad-independent and involves TGF-β and its intracellular effectors Akt/GSK-3β that activate the SNAIL-1 signalling pathway. This finding suggests potential novel targets in the development of therapeutic and preventive approaches.</t>
  </si>
  <si>
    <t>https://umasslowell.idm.oclc.org/login?url=https://search.ebscohost.com/login.aspx?direct=true&amp;db=cmedm&amp;AN=27251132&amp;site=eds-live</t>
  </si>
  <si>
    <t>Mesothelioma response to carbon nanotubes is associated with an early and selective accumulation of immunosuppressive monocytic cells.</t>
  </si>
  <si>
    <t>Huaux F; d'Ursel de Bousies V; Parent MA; Orsi M; Uwambayinema F; Devosse R; Ibouraadaten S; Yakoub Y; Panin N; Palmai-Pallag M; van der Bruggen P; Bailly C; Marega R; Marbaix E; Lison D</t>
  </si>
  <si>
    <t>10.1186/s12989-016-0158-0</t>
  </si>
  <si>
    <t>Carcinogens toxicity; Mesothelioma chemically induced; Monocytes immunology; Nanotubes, Carbon toxicity; Animals; Heterografts; Humans; Male; Mesothelioma immunology; Mice; Mice, Inbred C57BL; Rats; Rats, Wistar; Male</t>
  </si>
  <si>
    <t>Background: The asbestos-like toxicity of some engineered carbon nanotubes (CNT), notably their capacity to induce mesothelioma, is a serious cause of concern for public health. Here we show that carcinogenic CNT induce an early and sustained immunosuppressive response characterized by the accumulation of monocytic Myeloid Derived Suppressor Cells (M-MDSC) that counteract effective immune surveillance of tumor cells. Methods: Wistar rats and C57BL/6 mice were intraperitoneally injected with carcinogenic multi-walled Mitsui-7 CNT (CNT-7) or crocidolite asbestos. Peritoneal mesothelioma development and immune cell accumulation were assessed until 12 months. Leukocyte sub-populations were identified by recording expression of CD11b/c and His48 by flow cytometry. The immunosuppressive activity on T lymphocytes of purified peritoneal leukocytes was assessed in a co-culture assay with activated spleen cells. Results: We demonstrate that long and short mesotheliomagenic CNT-7 injected in the peritoneal cavity of rats induced, like asbestos, an early and selective accumulation of monocytic cells (CD11b/c(int) and His48(hi)) which possess the ability to suppress polyclonal activation of T lymphocytes and correspond to M-MDSC. Peritoneal M-MDSC persisted during the development of peritoneal mesothelioma in CNT-7-treated rats but were only transiently recruited after non-carcinogenic CNT (CNT-M, CNT-T) injection. Peritoneal M-MDSC did not accumulate in mice which are resistant to mesothelioma development. Conclusions: Our data provide new insights into the initial pathogenic events induced by CNT, adding a new component to the adverse outcome pathway leading to mesothelioma development. The specificity of the M-MDSC response after carcinogenic CNT exposure highlights the interest of this response for detecting the ability of new nanomaterials to cause cancer.</t>
  </si>
  <si>
    <t>https://umasslowell.idm.oclc.org/login?url=https://search.ebscohost.com/login.aspx?direct=true&amp;db=cmedm&amp;AN=27549627&amp;site=eds-live</t>
  </si>
  <si>
    <t>In vitro chromosomal aberrations induced by various shapes of multi-walled carbon nanotubes (MWCNTs).</t>
  </si>
  <si>
    <t>Sasaki T; Asakura M; Ishioka C; Kasai T; Katagiri T; Fukushima S</t>
  </si>
  <si>
    <t>10.1539/joh.16-0099-OA</t>
  </si>
  <si>
    <t>Chromosome Aberrations chemically induced; Nanotubes, Carbon adverse effects; Animals; Cell Line; Cricetinae; Cricetulus; Lung drug effects; Microscopy, Electron, Transmission; Nanotubes, Carbon chemistry; Nanotubes, Carbon ultrastructure</t>
  </si>
  <si>
    <t>Objectives: IARC has classified one type of multi-walled carbon nanotubes (MWCNTs), MWNT-7, as possibly carcinogenic to humans (Group 2B); however, other types of MWCNT were categorized as not classifiable as to their carcinogenicity to humans (Group 3). In vitro chromosomal aberration assays of MWNT-7 showed polyploid formation but not structural abnormalities. This study investigated the influence of the shape and size of MWCNT on in vitro induction of chromosomal aberrations. Methods: Microscopic analysis and viable cell counting were used to assay for chromosomal aberrations and cytotoxicity induced in a Chinese hamster lung cell line (CHL/IU) exposed to different MWCNTs. Results: Using scanning electron microscopy, seven MWCNTs were classified into three types: straight fibrous, curved fibrous, and tangled. The straight fibrous MWCNTs were the strongest inducers of polyploidy and the most cytotoxic among the three types of MWCNTs. The curved fibrous MWCNTs induced more polyploidy than the tangled MWCNTs, and the cytotoxicity of both types seemed to be a reflection of their induction of polyploidy. None of the seven MWCNTs induced structural chromosomal aberrations. Conclusion: The non-clastogenicity of the MWCNTs indicates that the MWCNTs may not interact directly with DNA. Since the straight fibrous MWCNTs, which exhibit a structure similar to asbestos, were the strongest inducers of polyploidy, MWCNT shape may be an important factor in induction of polyploidy. We hypothesize that CHL/IU cells endocytosed MWCNTs and formed endosomes with shapes corresponding to those of the endocytosed MWCNTs, and that the long axis diameter of the endosome is important in the capability of MWCNTs to induce polyploidy.</t>
  </si>
  <si>
    <t>https://umasslowell.idm.oclc.org/login?url=https://search.ebscohost.com/login.aspx?direct=true&amp;db=cmedm&amp;AN=27725379&amp;site=eds-live</t>
  </si>
  <si>
    <t>Evaluations of the Carcinogenicity of Carbon Nanotubes, Fluoro-Edinite, and Silicon Carbide by the International Agency for Research on Cancer (IARC).</t>
  </si>
  <si>
    <t>Morimoto Y; Kobayashi N</t>
  </si>
  <si>
    <t>Nihon eiseigaku zasshi. Japanese journal of hygiene</t>
  </si>
  <si>
    <t>10.1265/jjh.71.252</t>
  </si>
  <si>
    <t>Nippon Eisei Gakkai</t>
  </si>
  <si>
    <t>Asbestos, Amphibole toxicity; Carbon Compounds, Inorganic toxicity; Carcinogens, Environmental toxicity; Environmental Exposure adverse effects; International Agencies; Nanotubes, Carbon toxicity; Neoplasms chemically induced; Occupational Exposure adverse effects; Research organization &amp; administration; Silicon Compounds toxicity; Animals; Asbestos, Amphibole metabolism; Carbon Compounds, Inorganic metabolism; Carcinogens, Environmental metabolism; Female; Humans; Male; Rats; Respiratory System metabolism; Silicon Compounds metabolism; Female; Male</t>
  </si>
  <si>
    <t>We reported the evaluations of the carcinogenicity of fluoro-edinite, silicon carbide, and carbon nanotubes performed by IARC working group in October 2014. For carbon nanotubes (CNTs), multi-walled carbon nanotube (MWCNT)-7 was classified as Group 2B, and MWCNTs without MWCNT-7 and single-walled carbon nanotubes (SWCNTs) were classified as not classifiable in terms of their carcinogenicity to humans. There is sufficient evidence of carcinogenicity for MWCNT-7 in experimental animals, limited evidence for other MWCNTs, and inadequate evidence for SWCNTs. The mechanic evidence for CNTs was not strong. Fluoro-edinite was classified as carcinogenic to humans (Group 1) on the basis of sufficient evidence of carcinogenicity to humans and experimental animals. Silicon carbide was classified into silicon carbide fibers and whiskers. Silicon carbide fibers were evaluated as possibly carcinogenic to humans (Group 2B) on the basis of limited evidence of carcinogenicity to humans. Silicon carbide whiskers were evaluated as probably carcinogenic to humans (Group 2A) on the basis of sufficient evidence of carcinogenicity to experimental animals and the similarity of their physicochemical properties to those of asbestos in terms of the mechanism of carcinogenicity. We report the process of progression in meeting and discuss how to determine the evidence and the evaluation of the carcinogenicity of the three materials.</t>
  </si>
  <si>
    <t>https://umasslowell.idm.oclc.org/login?url=https://search.ebscohost.com/login.aspx?direct=true&amp;db=cmedm&amp;AN=27725428&amp;site=eds-live</t>
  </si>
  <si>
    <t>Horibata K; Ukai A; Ogata A; Nakae D; Ando H; Kubo Y; Nagasawa A; Yuzawa K; Honma M</t>
  </si>
  <si>
    <t>Genes and environment : the official journal of the Japanese Environmental Mutagen Society</t>
  </si>
  <si>
    <t>Case Reports</t>
  </si>
  <si>
    <t>Introduction: It is known that fibrous particles of micrometer length, such as carbon nanotubes, which have same dimensions as asbestos, are carcinogenic. Carcinogenicity of nanomaterials is strongly related to inflammatory reactions; however, the genotoxicity mechanism(s) is unclear. Indeed, inconsistent results on genotoxicity of multi-walled carbon nanotubes (MWCNTs) have been shown in several reports. Therefore, we analyzed the in vivo genotoxicity induced by an intratracheal instillation of straight MWCNTs in rats using a different test system-the Pig-a gene mutation assay-that can reflect the genotoxicity occurring in the bone marrow. Since lungs were directly exposed to MWCNTs upon intratracheal instillation, we also performed the gpt assay using the lungs. Findings: We detected no significant differences in Pig-a mutant frequencies (MFs) between the MWCNT-treated and control rats. Additionally, we detected no significant differences in gpt MFs in the lung between the MWCNT-treated and control rats. Conclusions: Our findings indicated that a single intratracheal instillation of MWCNTs was non-mutagenic to both the bone marrow and lung of rats.</t>
  </si>
  <si>
    <t>https://umasslowell.idm.oclc.org/login?url=https://search.ebscohost.com/login.aspx?direct=true&amp;db=cmedm&amp;AN=28074111&amp;site=eds-live</t>
  </si>
  <si>
    <t>Asbestos and multi-walled carbon nanotubes generate distinct oxidative responses in inflammatory cells.</t>
  </si>
  <si>
    <t>Funahashi S; Okazaki Y; Ito D; Asakawa A; Nagai H; Tajima M; Toyokuni S</t>
  </si>
  <si>
    <t>Journal of clinical biochemistry and nutrition</t>
  </si>
  <si>
    <t>10.3164/jcbn.14-92</t>
  </si>
  <si>
    <t>Institute of Applied Biochemistry</t>
  </si>
  <si>
    <t>Asbestos exposure is considered a social burden by causing mesothelioma. Despite the use of synthetic materials, multi-walled carbon nanotubes (MWCNTs) are similar in dimension to asbestos and produce mesothelioma in animals. The role of inflammatory cells in mesothelial carcinogenesis remains unclear. Here, we evaluated the differences in inflammatory cell responses following exposure to these fibrous materials using a luminometer and L-012 (8-amino-5-chloro-7-phenylpyrido[3,4-d]pyridazine-1,4-(2H,3H) dione) to detect reactive oxygen species (ROS). Rat peripheral blood or RAW264.7 cells were used to assess the effects on neutrophils and macrophages, respectively. Crocidolite and amosite induced significant ROS generation by neutrophils with a peak at 10 min, whereas that of chrysotile was ~25% of the crocidolite/amosite response. MWCNTs with different diameters (~15, 50, 115 and 145 nm) and different carcinogenicity did not induce significant ROS in peripheral blood. However, the MWCNTs induced a comparable amount of ROS in RAW264.7 cells to that following asbestos treatment. The peaks for MWCNTs (0.5-1.5 h) were observed earlier than those for asbestos (1-5 h). Apocynin and superoxide dismutase significantly inhibited ROS generation for each fiber, suggesting an involvement of NADPH oxidase and superoxide. Thus, asbestos and MWCNTs induce different oxidative responses in inflammatory cells, indicating the importance of mesothelial cell evaluation for carcinogenesis.</t>
  </si>
  <si>
    <t>https://umasslowell.idm.oclc.org/login?url=https://search.ebscohost.com/login.aspx?direct=true&amp;db=cmedm&amp;AN=25759516&amp;site=eds-live</t>
  </si>
  <si>
    <t>Induction of cancer-associated fibroblast-like cells by carbon nanotubes dictates its tumorigenicity.</t>
  </si>
  <si>
    <t>Luanpitpong S; Wang L; Castranova V; Dinu CZ; Issaragrisil S; Chen YC; Rojanasakul Y</t>
  </si>
  <si>
    <t>Scientific reports</t>
  </si>
  <si>
    <t>10.1038/srep39558</t>
  </si>
  <si>
    <t>Nature Publishing Group</t>
  </si>
  <si>
    <t>Cancer-Associated Fibroblasts cytology; Membrane Glycoproteins metabolism; Nanotubes, Carbon chemistry; Tumor Microenvironment; AC133 Antigen metabolism; Animals; Biomarkers, Tumor metabolism; Cell Count; Cell Line, Tumor; Cell Survival; Cell Transformation, Neoplastic; Epithelial Cells cytology; Humans; Lung metabolism; Lung Neoplasms metabolism; Mice; Mice, Inbred NOD; Mice, SCID; Neoplasm Transplantation; Neoplastic Stem Cells cytology; Signal Transduction</t>
  </si>
  <si>
    <t>Tumor microenvironment has been recognized as a key determinant of tumor formation and metastasis, but how tumor microenvironment is affected by nanomaterials is essentially unknown. Here, we investigated whether carbon nanotubes (CNTs), a widely used nanomaterial with known carcinogenic potential, can affect cancer-associated fibroblasts (CAFs), which are a key component of tumor microenvironment that provides necessary support for tumor growth. We show for the first time that single-walled CNT and to a lesser extent multi-walled and its COOH-functionalized form induced CAF-like cells, which are non-tumorigenic in animals, but promote tumor growth of human lung carcinoma and CNT-transformed lung epithelial cells. The mechanism by which CNT-induced CAF-like cells promote tumor growth involved the acquisition of cancer stem cells (CSCs) in cancer population. Gene knockdown experiments showed that an expression of podoplanin on CAF-like cells is essential for their effects, indicating the functional role of CAF-like cells and podoplanin in CNT tumorigenic process. Our findings unveil a novel mechanism of CNT-induced carcinogenesis through the induction of CAF-like cells that support CSCs and drive tumor formation. Our results also suggest the potential utility of podoplanin as a mechanism-based biomarker for rapid screening of carcinogenicity of CNTs and related nanomaterials for their safer design.</t>
  </si>
  <si>
    <t>https://umasslowell.idm.oclc.org/login?url=https://search.ebscohost.com/login.aspx?direct=true&amp;db=cmedm&amp;AN=27996035&amp;site=eds-live</t>
  </si>
  <si>
    <t>MWCNT-7 administered to the lung by intratracheal instillation induces development of pleural mesothelioma in F344 rats.</t>
  </si>
  <si>
    <t>Numano T; Higuchi H; Alexander DB; Alexander WT; Abdelgied M; El-Gazzar AM; Saleh D; Takase H; Hirose A; Naiki-Ito A; Suzuki S; Takahashi S; Tsuda H</t>
  </si>
  <si>
    <t>Cancer science</t>
  </si>
  <si>
    <t>10.1111/cas.14121</t>
  </si>
  <si>
    <t>Multi-walled carbon nanotube-7 (MWCNT-7) fibers are biopersistent and have a structure similar to asbestos. MWCNT-7 has been shown to induce malignant mesothelioma when administered by intrascrotal or intraperitoneal injection in rats and mice, and an inhalation study demonstrated that rats exposed to respirable MWCNT-7 developed lung tumors. MWCNT-N, which is similar to MWCNT-7, was shown to induce both lung tumors and malignant mesothelioma in rats when administered by trans-tracheal intrapulmonary spraying (TIPS). The present study was performed to investigate the carcinogenicity of MWCNT-7 when administered by the TIPS method. Ten-week-old male F344/Crj rats were divided into 3 groups and administered 0.5 mL vehicle, 0.250 μg/mL MWCNT-7 or 0.250 μg/mL crocidolite once a week for 12 weeks (total doses of 1.5 mg/rat) and then observed for up to 104 weeks. Rats in the MWCNT-7 group began to die from pathologies associated with the development of malignant mesothelioma 35 weeks after the final TIPS administration. Overall, the incidence of malignant mesothelioma in the MWCNT-7 group was significantly higher than in the vehicle or crocidolite groups. © 2019 The Authors. Cancer Science published by John Wiley &amp; Sons Australia, Ltd on behalf of Japanese Cancer Association.</t>
  </si>
  <si>
    <t>https://umasslowell.idm.oclc.org/login?url=https://search.ebscohost.com/login.aspx?direct=true&amp;db=cmedm&amp;AN=31265162&amp;site=eds-live</t>
  </si>
  <si>
    <t>https://umasslowell.idm.oclc.org/login?url=https://search.ebscohost.com/login.aspx?direct=true&amp;db=edselp&amp;AN=S0147651319301174&amp;site=eds-live</t>
  </si>
  <si>
    <t>https://umasslowell.idm.oclc.org/login?url=https://search.ebscohost.com/login.aspx?direct=true&amp;db=cmedm&amp;AN=31235893&amp;site=eds-live</t>
  </si>
  <si>
    <t>Anthropogenic carbon nanotubes, with a fibrous structure and physical properties similar to asbestos, have recently been found within human lung tissues. However, the reported carbon-nanotube-elicited pulmonary pathologies have been mostly confined to inflammatory or neoplastic lesions in the lungs or adjacent tissues. In the present study, we demonstrate that a single pulmonary exposure to multi-walled carbon nanotubes dramatically enhances angiogenesis and the invasiveness of orthotopically implanted mammary carcinoma, leading to metastasis and rapid colonization of the lungs and other organs. Exposure to multi-walled carbon nanotubes stimulates local and systemic inflammation, contributing to the formation of pre-metastatic and metastatic niches. Our study suggests that nanoscale-material-elicited pulmonary lesions may exert complex and extended influences on tumour progression. Given the increasing presence of carbon nanotubes in the environment, this report emphasizes the urgent need to escalate efforts assessing the long-term risks of airborne nanomaterial exposure in non-lung cancer progression.</t>
  </si>
  <si>
    <t>Breast Neoplasms pathology; Lung Neoplasms secondary; Nanotubes, Carbon adverse effects; Neoplasm Invasiveness pathology; Pneumonia etiology; Animals; Breast Neoplasms etiology; Cell Line, Tumor; Female; Humans; Lung Neoplasms etiology; Lung Neoplasms pathology; Mice, Inbred BALB C; Nanotubes, Carbon ultrastructure; Pneumonia pathology; Female</t>
  </si>
  <si>
    <t>Nature Pub. Group</t>
  </si>
  <si>
    <t>10.1038/s41565-019-0472-4</t>
  </si>
  <si>
    <t>Nature nanotechnology</t>
  </si>
  <si>
    <t>Lu X; Zhu Y; Bai R; Wu Z; Qian W; Yang L; Cai R; Yan H; Li T; Pandey V; Liu Y; Lobie PE; Chen C; Zhu T</t>
  </si>
  <si>
    <t>Long-term pulmonary exposure to multi-walled carbon nanotubes promotes breast cancer metastatic cascades.</t>
  </si>
  <si>
    <t>Keywords: multi-walled carbon nanotubes cancer, multi-walled carbon nanotubes carcinogenicty</t>
  </si>
  <si>
    <t>https://umasslowell.idm.oclc.org/login?url=https://search.ebscohost.com/login.aspx?direct=true&amp;db=edb&amp;AN=124394680&amp;site=eds-live</t>
  </si>
  <si>
    <t>Functionalized multi-walled carbon nanotube (fMWCNT) development has been intensified to improve their surface activity for numerous applications, and potentially reduce toxic effects. Although MWCNT exposures are associated with lung tumorigenesisin vivo, adverse responses associated with exposure to different fMWCNTs in human lung epithelium are presently unknown. This study hypothesized that different plasma-coating functional groups determine MWCNT neoplastic transformation potential. Using our established model, human primary small airway epithelial cells (pSAECs) were continuously exposed for 8 and 12 weeks at 0.06 μg/cm2to three-month aged as-prepared-(pMWCNT), carboxylated-(MW-COOH), and aminated-MWCNTs (MW-NHx). Ultrafine carbon black (UFCB) and crocidolite asbestos (ASB) served as particle controls. fMWCNTs were characterized during storage, and exposed cells were assessed for several established cancer cell hallmarks. Characterization analyses conducted at 0 and 2 months of aging detected a loss of surface functional groups over time due to atmospheric oxidation, with MW-NHxpossessing less oxygen and greater lung surfactant binding affinity. Following 8 weeks of exposure, all fMWCNT-exposed cells exhibited significant increased proliferation compared to controls at 7 d post-treatment, while UFCB- and ASB-exposed cells did not differ significantly from controls. UFCB, pMWCNT, and MW-COOH exposure stimulated significant transient invasion behavior. Conversely, aged MW-NHx-exposed cells displayed moderate increases in soft agar colony formation and morphological transformation potential, while UFCB cells showed a minimal effect compared to all other treatments. In summary, surface properties of aged fMWCNTs can impact cell transformation eventsin vitrofollowing continuous, occupationally relevant exposures.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</si>
  <si>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NEOPLASTIC cell transformation; MULTIWALLED carbon nanotubes; EPITHELIAL cells; CANCER cell proliferation; LUNG physiology</t>
  </si>
  <si>
    <t>10.1080/17435390.2017.1332253</t>
  </si>
  <si>
    <t>Stueckle, Todd A.; Davidson, Donna C.; Derk, Ray; Wang, Peng; Friend, Sherri; Schwegler-Berry, Diane; Zheng, Peng; Wu, Nianqiang; Castranova, Vince; Rojanasakul, Yon; Wang, Liying</t>
  </si>
  <si>
    <t>Lung carcinogenicity of inhaled multi-walled carbon nanotube in rats.</t>
  </si>
  <si>
    <t>https://umasslowell.idm.oclc.org/login?url=https://search.ebscohost.com/login.aspx?direct=true&amp;db=cmedm&amp;AN=28367517&amp;site=eds-live</t>
  </si>
  <si>
    <t>With rapid development of novel nanotechnologies that incorporate engineered nanomaterials (ENMs) into manufactured products, long-term, low dose ENM exposures in occupational settings is forecasted to occur with potential adverse outcomes to human health. Few ENM human health risk assessment efforts have evaluated tumorigenic potential of ENMs. Two widely used nano-scaled metal oxides (NMOs), cerium oxide (nCeO 2 ) and ferric oxide (nFe 2 O 3 ) were screened in the current study using a sub-chronic exposure to human primary small airway epithelial cells (pSAECs). Multi-walled carbon nanotubes (MWCNT), a known ENM tumor promoter, was used as a positive control. Advanced dosimetry modeling was employed to ascertain delivered vs. administered dose in all experimental conditions. Cells were continuously exposed in vitro to deposited doses of 0.18 μg/cm 2 or 0.06 μg/cm 2 of each NMO or MWCNT, respectively, over 6 and 10 weeks, while saline- and dispersant-only exposed cells served as passage controls. Cells were evaluated for changes in several cancer hallmarks, as evidence for neoplastic transformation. At 10 weeks, nFe 2 O 3 - and MWCNT-exposed cells displayed a neoplastic-like transformation phenotype with significant increased proliferation, invasion and soft agar colony formation ability compared to controls. nCeO 2 -exposed cells showed increased proliferative capacity only. Isolated nFe 2 O 3 and MWCNT clones from soft agar colonies retained their respective neoplastic-like phenotypes. Interestingly, nFe 2 O 3 -exposed cells, but not MWCNT cells, exhibited immortalization and retention of the neoplastic phenotype after repeated passaging (12 - 30 passages) and after cryofreeze and thawing. High content screening and protein expression analyses in acute exposure ENM studies vs. immortalized nFe 2 O 3 cells, and isolated ENM clones, suggested that long-term exposure to the tested ENMs resulted in iron homeostasis disruption, an increased labile ferrous iron pool, and subsequent reactive oxygen species generation, a well-established tumorigenesis promotor. In conclusion, sub-chronic exposure to human pSAECs with a cancer hallmark screening battery identified nFe 2 O 3 as possessing neoplastic-like transformation ability, thus suggesting that further tumorigenic assessment is needed.</t>
  </si>
  <si>
    <t>Elsevier B.V</t>
  </si>
  <si>
    <t>10.1016/j.impact.2016.11.001</t>
  </si>
  <si>
    <t>NanoImpact</t>
  </si>
  <si>
    <t>Stueckle TA; Davidson DC; Derk R; Kornberg TG; Schwegler-Berry D; Pirela SV; Deloid G; Demokritou P; Luanpitpong S; Rojanasakul Y; Wang L</t>
  </si>
  <si>
    <t>Effect of surface functionalizations of multi-walled carbon nanotubes on neoplastic transformation potential in primary human lung epithelial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</si>
</sst>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
    <xf numFmtId="0" fontId="0" fillId="0" borderId="0" xfId="0"/>
    <xf numFmtId="0" fontId="0" fillId="33" borderId="0" xfId="0" applyFill="1"/>
    <xf numFmtId="0" fontId="0" fillId="33" borderId="8" xfId="15" applyFont="1" applyFill="1"/>
    <xf numFmtId="0" fontId="0" fillId="33" borderId="8" xfId="15" applyFont="1" applyFill="1" applyAlignment="1">
      <alignment vertical="top"/>
    </xf>
    <xf numFmtId="0" fontId="16"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tabSelected="1" workbookViewId="0"/>
  </sheetViews>
  <sheetFormatPr defaultRowHeight="15" x14ac:dyDescent="0.25"/>
  <cols>
    <col min="1" max="1" width="138.140625" customWidth="1"/>
    <col min="2" max="2" width="29.85546875" customWidth="1"/>
  </cols>
  <sheetData>
    <row r="1" spans="1:17" x14ac:dyDescent="0.25">
      <c r="A1" t="s">
        <v>199</v>
      </c>
    </row>
    <row r="3" spans="1:17" s="4" customFormat="1" x14ac:dyDescent="0.25">
      <c r="A3" s="4" t="s">
        <v>0</v>
      </c>
      <c r="B3" s="4" t="s">
        <v>1</v>
      </c>
      <c r="C3" s="4" t="s">
        <v>2</v>
      </c>
      <c r="D3" s="4" t="s">
        <v>3</v>
      </c>
      <c r="E3" s="4" t="s">
        <v>4</v>
      </c>
      <c r="F3" s="4" t="s">
        <v>5</v>
      </c>
      <c r="G3" s="4" t="s">
        <v>6</v>
      </c>
      <c r="H3" s="4" t="s">
        <v>7</v>
      </c>
      <c r="I3" s="4" t="s">
        <v>8</v>
      </c>
      <c r="J3" s="4" t="s">
        <v>9</v>
      </c>
      <c r="K3" s="4" t="s">
        <v>10</v>
      </c>
      <c r="L3" s="4" t="s">
        <v>11</v>
      </c>
      <c r="M3" s="4" t="s">
        <v>12</v>
      </c>
      <c r="N3" s="4" t="s">
        <v>13</v>
      </c>
      <c r="O3" s="4" t="s">
        <v>14</v>
      </c>
      <c r="P3" s="4" t="s">
        <v>15</v>
      </c>
      <c r="Q3" s="4" t="s">
        <v>16</v>
      </c>
    </row>
    <row r="4" spans="1:17" x14ac:dyDescent="0.25">
      <c r="A4" t="s">
        <v>79</v>
      </c>
      <c r="B4" t="s">
        <v>80</v>
      </c>
      <c r="C4" t="s">
        <v>81</v>
      </c>
      <c r="D4" t="str">
        <f>"20794991"</f>
        <v>20794991</v>
      </c>
      <c r="E4" t="str">
        <f>"Feb2020"</f>
        <v>Feb2020</v>
      </c>
      <c r="F4">
        <v>10</v>
      </c>
      <c r="G4">
        <v>2</v>
      </c>
      <c r="H4">
        <v>264</v>
      </c>
      <c r="I4">
        <v>1</v>
      </c>
      <c r="J4">
        <v>142069036</v>
      </c>
      <c r="K4" t="s">
        <v>82</v>
      </c>
      <c r="L4" t="s">
        <v>83</v>
      </c>
      <c r="M4" t="s">
        <v>50</v>
      </c>
      <c r="N4" t="s">
        <v>84</v>
      </c>
      <c r="O4" t="s">
        <v>85</v>
      </c>
      <c r="P4" t="s">
        <v>86</v>
      </c>
      <c r="Q4" t="s">
        <v>87</v>
      </c>
    </row>
    <row r="5" spans="1:17" x14ac:dyDescent="0.25">
      <c r="A5" s="1" t="s">
        <v>17</v>
      </c>
      <c r="B5" t="s">
        <v>96</v>
      </c>
      <c r="C5" t="s">
        <v>97</v>
      </c>
      <c r="D5" t="str">
        <f>"11782013"</f>
        <v>11782013</v>
      </c>
      <c r="E5" t="str">
        <f>"Aug2019"</f>
        <v>Aug2019</v>
      </c>
      <c r="F5">
        <v>14</v>
      </c>
      <c r="H5">
        <v>6465</v>
      </c>
      <c r="I5">
        <v>16</v>
      </c>
      <c r="J5">
        <v>139249448</v>
      </c>
      <c r="K5" t="s">
        <v>20</v>
      </c>
      <c r="L5" t="s">
        <v>98</v>
      </c>
      <c r="M5" t="s">
        <v>50</v>
      </c>
      <c r="Q5" t="s">
        <v>99</v>
      </c>
    </row>
    <row r="6" spans="1:17" x14ac:dyDescent="0.25">
      <c r="A6" s="1" t="s">
        <v>126</v>
      </c>
      <c r="B6" t="s">
        <v>127</v>
      </c>
      <c r="C6" t="s">
        <v>128</v>
      </c>
      <c r="D6" t="str">
        <f>"03784274"</f>
        <v>03784274</v>
      </c>
      <c r="E6" t="str">
        <f>"10 October 2016"</f>
        <v>10 October 2016</v>
      </c>
      <c r="F6">
        <v>259</v>
      </c>
      <c r="G6" t="s">
        <v>129</v>
      </c>
      <c r="H6" t="s">
        <v>130</v>
      </c>
      <c r="I6">
        <v>2</v>
      </c>
      <c r="J6" t="s">
        <v>131</v>
      </c>
      <c r="K6" t="s">
        <v>132</v>
      </c>
      <c r="L6" t="s">
        <v>133</v>
      </c>
      <c r="M6" t="s">
        <v>134</v>
      </c>
      <c r="Q6" t="s">
        <v>135</v>
      </c>
    </row>
    <row r="7" spans="1:17" x14ac:dyDescent="0.25">
      <c r="A7" t="s">
        <v>169</v>
      </c>
      <c r="B7" t="s">
        <v>170</v>
      </c>
      <c r="C7" t="s">
        <v>171</v>
      </c>
      <c r="D7" t="str">
        <f>"0912-0009"</f>
        <v>0912-0009</v>
      </c>
      <c r="E7" t="str">
        <f>"2015 Mar"</f>
        <v>2015 Mar</v>
      </c>
      <c r="F7">
        <v>56</v>
      </c>
      <c r="G7">
        <v>2</v>
      </c>
      <c r="H7">
        <v>111</v>
      </c>
      <c r="J7">
        <v>25759516</v>
      </c>
      <c r="K7" t="s">
        <v>172</v>
      </c>
      <c r="L7" t="s">
        <v>173</v>
      </c>
      <c r="M7" t="s">
        <v>22</v>
      </c>
      <c r="P7" t="s">
        <v>174</v>
      </c>
      <c r="Q7" t="s">
        <v>175</v>
      </c>
    </row>
    <row r="8" spans="1:17" x14ac:dyDescent="0.25">
      <c r="A8" t="s">
        <v>109</v>
      </c>
      <c r="B8" t="s">
        <v>110</v>
      </c>
      <c r="C8" t="s">
        <v>111</v>
      </c>
      <c r="D8" t="str">
        <f>"1873-3336"</f>
        <v>1873-3336</v>
      </c>
      <c r="E8" t="str">
        <f>"2020 Jul 15"</f>
        <v>2020 Jul 15</v>
      </c>
      <c r="F8">
        <v>394</v>
      </c>
      <c r="H8">
        <v>122569</v>
      </c>
      <c r="J8">
        <v>32240902</v>
      </c>
      <c r="K8" t="s">
        <v>112</v>
      </c>
      <c r="L8" t="s">
        <v>113</v>
      </c>
      <c r="M8" t="s">
        <v>22</v>
      </c>
      <c r="N8" t="s">
        <v>114</v>
      </c>
      <c r="P8" t="s">
        <v>115</v>
      </c>
      <c r="Q8" t="s">
        <v>116</v>
      </c>
    </row>
    <row r="9" spans="1:17" x14ac:dyDescent="0.25">
      <c r="A9" t="s">
        <v>67</v>
      </c>
      <c r="B9" t="s">
        <v>68</v>
      </c>
      <c r="C9" t="s">
        <v>69</v>
      </c>
      <c r="D9" t="str">
        <f>"17599954"</f>
        <v>17599954</v>
      </c>
      <c r="E9" t="str">
        <f>"2015"</f>
        <v>2015</v>
      </c>
      <c r="F9">
        <v>6</v>
      </c>
      <c r="G9">
        <v>14</v>
      </c>
      <c r="H9">
        <v>2580</v>
      </c>
      <c r="I9">
        <v>36</v>
      </c>
      <c r="J9">
        <v>1196484</v>
      </c>
      <c r="N9" t="s">
        <v>70</v>
      </c>
      <c r="P9" t="s">
        <v>71</v>
      </c>
      <c r="Q9" t="s">
        <v>72</v>
      </c>
    </row>
    <row r="10" spans="1:17" x14ac:dyDescent="0.25">
      <c r="A10" t="s">
        <v>45</v>
      </c>
      <c r="B10" t="s">
        <v>164</v>
      </c>
      <c r="C10" t="s">
        <v>165</v>
      </c>
      <c r="D10" t="str">
        <f>"1880-7046"</f>
        <v>1880-7046</v>
      </c>
      <c r="E10" t="str">
        <f>"2017 Jan 06"</f>
        <v>2017 Jan 06</v>
      </c>
      <c r="F10">
        <v>39</v>
      </c>
      <c r="H10">
        <v>4</v>
      </c>
      <c r="J10">
        <v>28074111</v>
      </c>
      <c r="K10" t="s">
        <v>48</v>
      </c>
      <c r="L10" t="s">
        <v>49</v>
      </c>
      <c r="M10" t="s">
        <v>166</v>
      </c>
      <c r="P10" t="s">
        <v>167</v>
      </c>
      <c r="Q10" t="s">
        <v>168</v>
      </c>
    </row>
    <row r="11" spans="1:17" x14ac:dyDescent="0.25">
      <c r="A11" t="s">
        <v>144</v>
      </c>
      <c r="B11" t="s">
        <v>145</v>
      </c>
      <c r="C11" t="s">
        <v>138</v>
      </c>
      <c r="D11" t="str">
        <f>"1743-8977"</f>
        <v>1743-8977</v>
      </c>
      <c r="E11" t="str">
        <f>"2016 Aug 23"</f>
        <v>2016 Aug 23</v>
      </c>
      <c r="F11">
        <v>13</v>
      </c>
      <c r="G11">
        <v>1</v>
      </c>
      <c r="H11">
        <v>46</v>
      </c>
      <c r="J11">
        <v>27549627</v>
      </c>
      <c r="K11" t="s">
        <v>146</v>
      </c>
      <c r="L11" t="s">
        <v>49</v>
      </c>
      <c r="M11" t="s">
        <v>22</v>
      </c>
      <c r="N11" t="s">
        <v>147</v>
      </c>
      <c r="P11" t="s">
        <v>148</v>
      </c>
      <c r="Q11" t="s">
        <v>149</v>
      </c>
    </row>
    <row r="12" spans="1:17" x14ac:dyDescent="0.25">
      <c r="A12" s="1" t="s">
        <v>88</v>
      </c>
      <c r="B12" t="s">
        <v>89</v>
      </c>
      <c r="C12" t="s">
        <v>90</v>
      </c>
      <c r="D12" t="str">
        <f>"17435390"</f>
        <v>17435390</v>
      </c>
      <c r="E12" t="str">
        <f>"Jun2015"</f>
        <v>Jun2015</v>
      </c>
      <c r="F12">
        <v>9</v>
      </c>
      <c r="G12">
        <v>4</v>
      </c>
      <c r="H12">
        <v>413</v>
      </c>
      <c r="I12">
        <v>10</v>
      </c>
      <c r="J12">
        <v>108698232</v>
      </c>
      <c r="K12" t="s">
        <v>91</v>
      </c>
      <c r="L12" t="s">
        <v>92</v>
      </c>
      <c r="M12" t="s">
        <v>50</v>
      </c>
      <c r="N12" t="s">
        <v>93</v>
      </c>
      <c r="P12" t="s">
        <v>94</v>
      </c>
      <c r="Q12" t="s">
        <v>95</v>
      </c>
    </row>
    <row r="13" spans="1:17" x14ac:dyDescent="0.25">
      <c r="A13" t="s">
        <v>45</v>
      </c>
      <c r="B13" t="s">
        <v>46</v>
      </c>
      <c r="C13" t="s">
        <v>47</v>
      </c>
      <c r="D13" t="str">
        <f>"18807046"</f>
        <v>18807046</v>
      </c>
      <c r="E13" t="str">
        <f>"1/6/2017"</f>
        <v>1/6/2017</v>
      </c>
      <c r="F13">
        <v>39</v>
      </c>
      <c r="H13">
        <v>1</v>
      </c>
      <c r="I13">
        <v>5</v>
      </c>
      <c r="J13">
        <v>120637547</v>
      </c>
      <c r="K13" t="s">
        <v>48</v>
      </c>
      <c r="L13" t="s">
        <v>49</v>
      </c>
      <c r="M13" t="s">
        <v>50</v>
      </c>
      <c r="N13" t="s">
        <v>51</v>
      </c>
      <c r="O13" t="s">
        <v>52</v>
      </c>
      <c r="P13" t="s">
        <v>53</v>
      </c>
      <c r="Q13" t="s">
        <v>54</v>
      </c>
    </row>
    <row r="14" spans="1:17" x14ac:dyDescent="0.25">
      <c r="A14" t="s">
        <v>55</v>
      </c>
      <c r="B14" t="s">
        <v>56</v>
      </c>
      <c r="C14" t="s">
        <v>57</v>
      </c>
      <c r="D14" t="str">
        <f>"00431354"</f>
        <v>00431354</v>
      </c>
      <c r="E14" t="str">
        <f>"2016"</f>
        <v>2016</v>
      </c>
      <c r="F14">
        <v>92</v>
      </c>
      <c r="H14">
        <v>22</v>
      </c>
      <c r="I14">
        <v>16</v>
      </c>
      <c r="J14">
        <v>1226557</v>
      </c>
      <c r="N14" t="s">
        <v>58</v>
      </c>
      <c r="P14" t="s">
        <v>59</v>
      </c>
      <c r="Q14" t="s">
        <v>60</v>
      </c>
    </row>
    <row r="15" spans="1:17" x14ac:dyDescent="0.25">
      <c r="A15" s="1" t="s">
        <v>176</v>
      </c>
      <c r="B15" t="s">
        <v>177</v>
      </c>
      <c r="C15" t="s">
        <v>178</v>
      </c>
      <c r="D15" t="str">
        <f>"2045-2322"</f>
        <v>2045-2322</v>
      </c>
      <c r="E15" t="str">
        <f>"2016 Dec 20"</f>
        <v>2016 Dec 20</v>
      </c>
      <c r="F15">
        <v>6</v>
      </c>
      <c r="H15">
        <v>39558</v>
      </c>
      <c r="J15">
        <v>27996035</v>
      </c>
      <c r="K15" t="s">
        <v>179</v>
      </c>
      <c r="L15" t="s">
        <v>180</v>
      </c>
      <c r="M15" t="s">
        <v>22</v>
      </c>
      <c r="N15" t="s">
        <v>181</v>
      </c>
      <c r="P15" t="s">
        <v>182</v>
      </c>
      <c r="Q15" t="s">
        <v>183</v>
      </c>
    </row>
    <row r="16" spans="1:17" x14ac:dyDescent="0.25">
      <c r="A16" t="s">
        <v>156</v>
      </c>
      <c r="B16" t="s">
        <v>157</v>
      </c>
      <c r="C16" t="s">
        <v>158</v>
      </c>
      <c r="D16" t="str">
        <f>"1882-6482"</f>
        <v>1882-6482</v>
      </c>
      <c r="E16" t="str">
        <f>"2016"</f>
        <v>2016</v>
      </c>
      <c r="F16">
        <v>71</v>
      </c>
      <c r="G16">
        <v>3</v>
      </c>
      <c r="H16">
        <v>252</v>
      </c>
      <c r="J16">
        <v>27725428</v>
      </c>
      <c r="K16" t="s">
        <v>159</v>
      </c>
      <c r="L16" t="s">
        <v>160</v>
      </c>
      <c r="M16" t="s">
        <v>22</v>
      </c>
      <c r="N16" t="s">
        <v>161</v>
      </c>
      <c r="P16" t="s">
        <v>162</v>
      </c>
      <c r="Q16" t="s">
        <v>163</v>
      </c>
    </row>
    <row r="17" spans="1:24" x14ac:dyDescent="0.25">
      <c r="A17" t="s">
        <v>73</v>
      </c>
      <c r="B17" t="s">
        <v>74</v>
      </c>
      <c r="C17" t="s">
        <v>75</v>
      </c>
      <c r="D17" t="str">
        <f>"22295054"</f>
        <v>22295054</v>
      </c>
      <c r="E17" t="str">
        <f>"2015"</f>
        <v>2015</v>
      </c>
      <c r="F17">
        <v>6</v>
      </c>
      <c r="H17">
        <v>1</v>
      </c>
      <c r="I17">
        <v>28</v>
      </c>
      <c r="J17">
        <v>1222531</v>
      </c>
      <c r="N17" t="s">
        <v>76</v>
      </c>
      <c r="P17" t="s">
        <v>77</v>
      </c>
      <c r="Q17" t="s">
        <v>78</v>
      </c>
    </row>
    <row r="18" spans="1:24" x14ac:dyDescent="0.25">
      <c r="A18" t="s">
        <v>61</v>
      </c>
      <c r="B18" t="s">
        <v>62</v>
      </c>
      <c r="C18" t="s">
        <v>63</v>
      </c>
      <c r="D18" t="str">
        <f>"23205407"</f>
        <v>23205407</v>
      </c>
      <c r="E18" t="str">
        <f>"2016"</f>
        <v>2016</v>
      </c>
      <c r="H18">
        <v>1008</v>
      </c>
      <c r="I18">
        <v>10</v>
      </c>
      <c r="J18">
        <v>1242014</v>
      </c>
      <c r="N18" t="s">
        <v>64</v>
      </c>
      <c r="P18" t="s">
        <v>65</v>
      </c>
      <c r="Q18" t="s">
        <v>66</v>
      </c>
    </row>
    <row r="19" spans="1:24" x14ac:dyDescent="0.25">
      <c r="A19" t="s">
        <v>119</v>
      </c>
      <c r="B19" t="s">
        <v>120</v>
      </c>
      <c r="C19" t="s">
        <v>28</v>
      </c>
      <c r="D19" t="str">
        <f>"08872333"</f>
        <v>08872333</v>
      </c>
      <c r="E19" t="str">
        <f>"October 2017"</f>
        <v>October 2017</v>
      </c>
      <c r="F19">
        <v>44</v>
      </c>
      <c r="H19">
        <v>230</v>
      </c>
      <c r="I19">
        <v>11</v>
      </c>
      <c r="J19" t="s">
        <v>121</v>
      </c>
      <c r="K19" t="s">
        <v>122</v>
      </c>
      <c r="L19" t="s">
        <v>31</v>
      </c>
      <c r="M19" t="s">
        <v>32</v>
      </c>
      <c r="N19" t="s">
        <v>123</v>
      </c>
      <c r="P19" t="s">
        <v>124</v>
      </c>
      <c r="Q19" t="s">
        <v>125</v>
      </c>
    </row>
    <row r="20" spans="1:24" x14ac:dyDescent="0.25">
      <c r="A20" t="s">
        <v>136</v>
      </c>
      <c r="B20" t="s">
        <v>137</v>
      </c>
      <c r="C20" t="s">
        <v>138</v>
      </c>
      <c r="D20" t="str">
        <f>"1743-8977"</f>
        <v>1743-8977</v>
      </c>
      <c r="E20" t="str">
        <f>"2016 Jun 01"</f>
        <v>2016 Jun 01</v>
      </c>
      <c r="F20">
        <v>13</v>
      </c>
      <c r="G20">
        <v>1</v>
      </c>
      <c r="H20">
        <v>27</v>
      </c>
      <c r="J20">
        <v>27251132</v>
      </c>
      <c r="K20" t="s">
        <v>139</v>
      </c>
      <c r="L20" t="s">
        <v>49</v>
      </c>
      <c r="M20" t="s">
        <v>140</v>
      </c>
      <c r="N20" t="s">
        <v>141</v>
      </c>
      <c r="P20" t="s">
        <v>142</v>
      </c>
      <c r="Q20" t="s">
        <v>143</v>
      </c>
    </row>
    <row r="21" spans="1:24" s="1" customFormat="1" x14ac:dyDescent="0.25">
      <c r="A21" s="1" t="s">
        <v>100</v>
      </c>
      <c r="B21" s="1" t="s">
        <v>101</v>
      </c>
      <c r="C21" s="1" t="s">
        <v>102</v>
      </c>
      <c r="D21" s="1" t="str">
        <f>"13835718"</f>
        <v>13835718</v>
      </c>
      <c r="E21" s="1" t="str">
        <f>"2017"</f>
        <v>2017</v>
      </c>
      <c r="F21" s="1">
        <v>823</v>
      </c>
      <c r="H21" s="1">
        <v>28</v>
      </c>
      <c r="J21" s="1" t="s">
        <v>103</v>
      </c>
      <c r="K21" s="1" t="s">
        <v>104</v>
      </c>
      <c r="L21" s="1" t="s">
        <v>105</v>
      </c>
      <c r="N21" s="1" t="s">
        <v>106</v>
      </c>
      <c r="P21" s="1" t="s">
        <v>107</v>
      </c>
      <c r="Q21" s="1" t="s">
        <v>108</v>
      </c>
    </row>
    <row r="22" spans="1:24" x14ac:dyDescent="0.25">
      <c r="A22" s="1" t="s">
        <v>36</v>
      </c>
      <c r="B22" t="s">
        <v>37</v>
      </c>
      <c r="C22" t="s">
        <v>38</v>
      </c>
      <c r="D22" t="str">
        <f>"17438977"</f>
        <v>17438977</v>
      </c>
      <c r="E22" t="str">
        <f>"2020"</f>
        <v>2020</v>
      </c>
      <c r="F22">
        <v>17</v>
      </c>
      <c r="G22">
        <v>1</v>
      </c>
      <c r="J22" t="s">
        <v>39</v>
      </c>
      <c r="K22" t="s">
        <v>40</v>
      </c>
      <c r="L22" t="s">
        <v>41</v>
      </c>
      <c r="N22" t="s">
        <v>42</v>
      </c>
      <c r="P22" t="s">
        <v>43</v>
      </c>
      <c r="Q22" t="s">
        <v>44</v>
      </c>
    </row>
    <row r="23" spans="1:24" x14ac:dyDescent="0.25">
      <c r="A23" t="s">
        <v>150</v>
      </c>
      <c r="B23" t="s">
        <v>151</v>
      </c>
      <c r="C23" t="s">
        <v>117</v>
      </c>
      <c r="D23" t="str">
        <f>"1348-9585"</f>
        <v>1348-9585</v>
      </c>
      <c r="E23" t="str">
        <f>"2016 Nov 29"</f>
        <v>2016 Nov 29</v>
      </c>
      <c r="F23">
        <v>58</v>
      </c>
      <c r="G23">
        <v>6</v>
      </c>
      <c r="H23">
        <v>622</v>
      </c>
      <c r="J23">
        <v>27725379</v>
      </c>
      <c r="K23" t="s">
        <v>152</v>
      </c>
      <c r="L23" t="s">
        <v>118</v>
      </c>
      <c r="M23" t="s">
        <v>22</v>
      </c>
      <c r="N23" t="s">
        <v>153</v>
      </c>
      <c r="P23" t="s">
        <v>154</v>
      </c>
      <c r="Q23" t="s">
        <v>155</v>
      </c>
    </row>
    <row r="24" spans="1:24" x14ac:dyDescent="0.25">
      <c r="A24" t="s">
        <v>17</v>
      </c>
      <c r="B24" t="s">
        <v>18</v>
      </c>
      <c r="C24" t="s">
        <v>19</v>
      </c>
      <c r="D24" t="str">
        <f>"1178-2013"</f>
        <v>1178-2013</v>
      </c>
      <c r="E24" t="str">
        <f>"2019 Aug 12"</f>
        <v>2019 Aug 12</v>
      </c>
      <c r="F24">
        <v>14</v>
      </c>
      <c r="H24">
        <v>6465</v>
      </c>
      <c r="J24">
        <v>31616140</v>
      </c>
      <c r="K24" t="s">
        <v>20</v>
      </c>
      <c r="L24" t="s">
        <v>21</v>
      </c>
      <c r="M24" t="s">
        <v>22</v>
      </c>
      <c r="N24" t="s">
        <v>23</v>
      </c>
      <c r="P24" t="s">
        <v>24</v>
      </c>
      <c r="Q24" t="s">
        <v>25</v>
      </c>
    </row>
    <row r="25" spans="1:24" x14ac:dyDescent="0.25">
      <c r="A25" t="s">
        <v>26</v>
      </c>
      <c r="B25" t="s">
        <v>27</v>
      </c>
      <c r="C25" t="s">
        <v>28</v>
      </c>
      <c r="D25" t="str">
        <f>"08872333"</f>
        <v>08872333</v>
      </c>
      <c r="E25" t="str">
        <f>"June 2021"</f>
        <v>June 2021</v>
      </c>
      <c r="F25">
        <v>73</v>
      </c>
      <c r="J25" t="s">
        <v>29</v>
      </c>
      <c r="K25" t="s">
        <v>30</v>
      </c>
      <c r="L25" t="s">
        <v>31</v>
      </c>
      <c r="M25" t="s">
        <v>32</v>
      </c>
      <c r="N25" t="s">
        <v>33</v>
      </c>
      <c r="P25" t="s">
        <v>34</v>
      </c>
      <c r="Q25" t="s">
        <v>35</v>
      </c>
    </row>
    <row r="26" spans="1:24" s="3" customFormat="1" x14ac:dyDescent="0.25">
      <c r="A26" s="2" t="s">
        <v>184</v>
      </c>
      <c r="B26" s="2" t="s">
        <v>185</v>
      </c>
      <c r="C26" s="2" t="s">
        <v>186</v>
      </c>
      <c r="D26" s="2" t="str">
        <f>"2019 Aug"</f>
        <v>2019 Aug</v>
      </c>
      <c r="E26" s="2" t="s">
        <v>187</v>
      </c>
      <c r="F26" s="2"/>
      <c r="G26" s="2" t="s">
        <v>188</v>
      </c>
      <c r="H26" s="2" t="s">
        <v>189</v>
      </c>
      <c r="I26" s="2" t="s">
        <v>190</v>
      </c>
      <c r="J26" s="2"/>
      <c r="K26" s="2"/>
      <c r="L26" s="2"/>
      <c r="M26" s="2"/>
      <c r="N26" s="2"/>
      <c r="O26" s="2"/>
      <c r="P26" s="2"/>
      <c r="Q26" s="2"/>
      <c r="R26" s="2"/>
      <c r="S26" s="2"/>
      <c r="T26" s="2"/>
      <c r="U26" s="2"/>
      <c r="V26" s="2"/>
      <c r="W26" s="2"/>
      <c r="X26" s="2"/>
    </row>
    <row r="27" spans="1:24" s="2" customFormat="1" x14ac:dyDescent="0.25">
      <c r="A27" s="2" t="s">
        <v>198</v>
      </c>
      <c r="B27" s="2" t="s">
        <v>197</v>
      </c>
      <c r="C27" s="2" t="s">
        <v>196</v>
      </c>
      <c r="D27" s="2" t="str">
        <f>"1748-3395"</f>
        <v>1748-3395</v>
      </c>
      <c r="F27" s="2" t="str">
        <f>"2019 Jul"</f>
        <v>2019 Jul</v>
      </c>
      <c r="G27" s="2">
        <v>14</v>
      </c>
      <c r="H27" s="2">
        <v>7</v>
      </c>
      <c r="I27" s="2">
        <v>719</v>
      </c>
      <c r="K27" s="2">
        <v>31235893</v>
      </c>
      <c r="L27" s="2" t="s">
        <v>195</v>
      </c>
      <c r="M27" s="2" t="s">
        <v>194</v>
      </c>
      <c r="N27" s="2" t="s">
        <v>22</v>
      </c>
      <c r="O27" s="2" t="s">
        <v>193</v>
      </c>
      <c r="Q27" s="2" t="s">
        <v>192</v>
      </c>
      <c r="R27" s="2" t="s">
        <v>191</v>
      </c>
    </row>
    <row r="28" spans="1:24" x14ac:dyDescent="0.25">
      <c r="A28" t="s">
        <v>212</v>
      </c>
      <c r="B28" t="s">
        <v>211</v>
      </c>
      <c r="C28" t="s">
        <v>210</v>
      </c>
      <c r="D28" t="str">
        <f>"2452-0748"</f>
        <v>2452-0748</v>
      </c>
      <c r="F28" t="str">
        <f>"2017 Apr"</f>
        <v>2017 Apr</v>
      </c>
      <c r="G28">
        <v>6</v>
      </c>
      <c r="I28">
        <v>39</v>
      </c>
      <c r="K28">
        <v>28367517</v>
      </c>
      <c r="L28" t="s">
        <v>209</v>
      </c>
      <c r="M28" t="s">
        <v>208</v>
      </c>
      <c r="N28" t="s">
        <v>22</v>
      </c>
      <c r="Q28" t="s">
        <v>207</v>
      </c>
      <c r="R28" t="s">
        <v>206</v>
      </c>
    </row>
    <row r="29" spans="1:24" x14ac:dyDescent="0.25">
      <c r="A29" t="s">
        <v>205</v>
      </c>
      <c r="B29" t="s">
        <v>204</v>
      </c>
      <c r="C29" t="s">
        <v>90</v>
      </c>
      <c r="D29" t="str">
        <f>"17435390"</f>
        <v>17435390</v>
      </c>
      <c r="F29" t="str">
        <f>"Jun2017"</f>
        <v>Jun2017</v>
      </c>
      <c r="G29">
        <v>11</v>
      </c>
      <c r="H29">
        <v>5</v>
      </c>
      <c r="I29">
        <v>613</v>
      </c>
      <c r="J29">
        <v>12</v>
      </c>
      <c r="K29">
        <v>124394680</v>
      </c>
      <c r="L29" t="s">
        <v>203</v>
      </c>
      <c r="M29" t="s">
        <v>92</v>
      </c>
      <c r="N29" t="s">
        <v>50</v>
      </c>
      <c r="O29" t="s">
        <v>202</v>
      </c>
      <c r="Q29" t="s">
        <v>201</v>
      </c>
      <c r="R29" t="s">
        <v>200</v>
      </c>
    </row>
  </sheetData>
  <autoFilter ref="A3:Q25">
    <sortState ref="A2:Q31">
      <sortCondition ref="B1:B3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Cancer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Hudson, Hayley E</dc:creator>
  <cp:lastModifiedBy>Owner</cp:lastModifiedBy>
  <dcterms:created xsi:type="dcterms:W3CDTF">2021-09-28T17:58:44Z</dcterms:created>
  <dcterms:modified xsi:type="dcterms:W3CDTF">2021-10-21T17:09:01Z</dcterms:modified>
</cp:coreProperties>
</file>