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yley_Byra\Documents\Hayley\SAB\Nano\Lit Review\"/>
    </mc:Choice>
  </mc:AlternateContent>
  <bookViews>
    <workbookView xWindow="0" yWindow="0" windowWidth="23325" windowHeight="7755"/>
  </bookViews>
  <sheets>
    <sheet name="Pulmonary Toxicity" sheetId="1" r:id="rId1"/>
    <sheet name="Cell Based Studies" sheetId="2" r:id="rId2"/>
  </sheets>
  <definedNames>
    <definedName name="_xlnm._FilterDatabase" localSheetId="1" hidden="1">'Cell Based Studies'!$A$1:$I$93</definedName>
    <definedName name="_xlnm._FilterDatabase" localSheetId="0" hidden="1">'Pulmonary Toxicity'!$A$3:$I$80</definedName>
  </definedNames>
  <calcPr calcId="162913"/>
</workbook>
</file>

<file path=xl/calcChain.xml><?xml version="1.0" encoding="utf-8"?>
<calcChain xmlns="http://schemas.openxmlformats.org/spreadsheetml/2006/main">
  <c r="D86" i="1" l="1"/>
  <c r="F86" i="1"/>
  <c r="D59" i="2" l="1"/>
  <c r="D89" i="2" l="1"/>
  <c r="D91" i="2"/>
  <c r="D6" i="2"/>
  <c r="D4" i="2"/>
  <c r="D81" i="2" l="1"/>
  <c r="D22" i="2"/>
  <c r="D18" i="2"/>
  <c r="D19" i="2"/>
  <c r="D20" i="2"/>
  <c r="D7" i="2"/>
  <c r="D3" i="2"/>
  <c r="D5" i="2"/>
  <c r="D12" i="2"/>
  <c r="D13" i="2"/>
  <c r="D14" i="2"/>
  <c r="D15" i="2"/>
  <c r="D16" i="2"/>
  <c r="D11" i="2"/>
  <c r="D24" i="2"/>
  <c r="D25" i="2"/>
  <c r="D29" i="2"/>
  <c r="D30" i="2"/>
  <c r="D58" i="2"/>
  <c r="D88" i="2"/>
  <c r="D87" i="2"/>
  <c r="D90" i="2"/>
  <c r="D92" i="2"/>
  <c r="D93" i="2"/>
  <c r="D86" i="2"/>
  <c r="D85" i="2"/>
  <c r="D84" i="2"/>
  <c r="D83" i="2"/>
  <c r="D82" i="2"/>
  <c r="D80" i="2"/>
  <c r="D79" i="2"/>
  <c r="D78" i="2"/>
  <c r="D77" i="2"/>
  <c r="D76" i="2"/>
  <c r="D75" i="2"/>
  <c r="D74" i="2"/>
  <c r="D73" i="2"/>
  <c r="D72" i="2"/>
  <c r="D71" i="2"/>
  <c r="D70" i="2"/>
  <c r="D69" i="2"/>
  <c r="D68" i="2"/>
  <c r="D67" i="2"/>
  <c r="D66" i="2"/>
  <c r="D65" i="2"/>
  <c r="D64" i="2"/>
  <c r="D63" i="2"/>
  <c r="D62" i="2"/>
  <c r="D61" i="2"/>
  <c r="D60" i="2"/>
  <c r="D57" i="2"/>
  <c r="D56" i="2"/>
  <c r="D55" i="2"/>
  <c r="D54" i="2"/>
  <c r="D53" i="2"/>
  <c r="D52" i="2"/>
  <c r="D51" i="2"/>
  <c r="D50" i="2"/>
  <c r="D49" i="2"/>
  <c r="D48" i="2"/>
  <c r="D47" i="2"/>
  <c r="D46" i="2"/>
  <c r="D45" i="2"/>
  <c r="D44" i="2"/>
  <c r="D43" i="2"/>
  <c r="D42" i="2"/>
  <c r="D41" i="2"/>
  <c r="D40" i="2"/>
  <c r="D39" i="2"/>
  <c r="D38" i="2"/>
  <c r="D37" i="2"/>
  <c r="D36" i="2"/>
  <c r="D35" i="2"/>
  <c r="D34" i="2"/>
  <c r="D33" i="2"/>
  <c r="D32" i="2"/>
  <c r="D31" i="2"/>
  <c r="D28" i="2"/>
  <c r="D27" i="2"/>
  <c r="D26" i="2"/>
  <c r="D23" i="2"/>
  <c r="D21" i="2"/>
  <c r="D17" i="2"/>
  <c r="D10" i="2"/>
  <c r="D9" i="2"/>
  <c r="D8" i="2"/>
  <c r="D2" i="2"/>
  <c r="D53" i="1" l="1"/>
  <c r="D44" i="1"/>
  <c r="D46" i="1"/>
  <c r="D47" i="1"/>
  <c r="D13" i="1"/>
  <c r="D81" i="1" l="1"/>
  <c r="D77" i="1"/>
  <c r="D63" i="1"/>
  <c r="D62" i="1"/>
  <c r="D58" i="1"/>
  <c r="D57" i="1"/>
  <c r="D50" i="1"/>
  <c r="D34" i="1"/>
  <c r="D25" i="1"/>
  <c r="D23" i="1"/>
  <c r="D22" i="1"/>
  <c r="D20" i="1"/>
  <c r="D19" i="1"/>
  <c r="D11" i="1"/>
  <c r="D4" i="1"/>
  <c r="D80" i="1"/>
  <c r="D79" i="1"/>
  <c r="D78" i="1"/>
  <c r="D75" i="1"/>
  <c r="D73" i="1"/>
  <c r="D68" i="1"/>
  <c r="D66" i="1"/>
  <c r="D61" i="1"/>
  <c r="D59" i="1"/>
  <c r="D55" i="1"/>
  <c r="D54" i="1"/>
  <c r="D52" i="1"/>
  <c r="D51" i="1"/>
  <c r="D49" i="1"/>
  <c r="D48" i="1"/>
  <c r="D43" i="1"/>
  <c r="D41" i="1"/>
  <c r="D40" i="1"/>
  <c r="D37" i="1"/>
  <c r="D36" i="1"/>
  <c r="D35" i="1"/>
  <c r="D33" i="1"/>
  <c r="D32" i="1"/>
  <c r="D31" i="1"/>
  <c r="D30" i="1"/>
  <c r="D27" i="1"/>
  <c r="D26" i="1"/>
  <c r="D24" i="1"/>
  <c r="D21" i="1"/>
  <c r="D15" i="1"/>
  <c r="D12" i="1"/>
  <c r="D10" i="1"/>
  <c r="D7" i="1"/>
  <c r="D6" i="1"/>
  <c r="D85" i="1"/>
  <c r="D84" i="1"/>
  <c r="D83" i="1"/>
  <c r="D64" i="1"/>
  <c r="D42" i="1"/>
  <c r="D74" i="1"/>
  <c r="D17" i="1"/>
  <c r="D9" i="1"/>
  <c r="D38" i="1" l="1"/>
  <c r="D18" i="1"/>
  <c r="D16" i="1"/>
  <c r="D76" i="1"/>
  <c r="D71" i="1"/>
  <c r="D70" i="1"/>
  <c r="D60" i="1"/>
  <c r="D45" i="1"/>
  <c r="D72" i="1"/>
  <c r="D56" i="1"/>
  <c r="D5" i="1"/>
  <c r="D28" i="1"/>
  <c r="D67" i="1"/>
  <c r="D82" i="1"/>
  <c r="D14" i="1"/>
  <c r="D69" i="1"/>
  <c r="D29" i="1"/>
  <c r="D39" i="1"/>
  <c r="D8" i="1"/>
  <c r="D65" i="1"/>
</calcChain>
</file>

<file path=xl/sharedStrings.xml><?xml version="1.0" encoding="utf-8"?>
<sst xmlns="http://schemas.openxmlformats.org/spreadsheetml/2006/main" count="1204" uniqueCount="1092">
  <si>
    <t>Article Title</t>
  </si>
  <si>
    <t>Author</t>
  </si>
  <si>
    <t>Journal Title</t>
  </si>
  <si>
    <t>Publication Date</t>
  </si>
  <si>
    <t>DOI</t>
  </si>
  <si>
    <t>Keywords</t>
  </si>
  <si>
    <t>Abstract</t>
  </si>
  <si>
    <t>PLink</t>
  </si>
  <si>
    <t>Pulmonary toxicity of two different multi-walled carbon nanotubes in rat: Comparison between intratracheal instillation and inhalation exposure</t>
  </si>
  <si>
    <t>Gaté, Laurent; Knudsen, Kristina Bram; Seidel, Carole; Berthing, Trine; Chézeau, Laëtitia; Jacobsen, Nicklas Raun; Valentino, Sarah; Wallin, Håkan; Bau, Sébastien; Wolff, Henrik; Sébillaud, Sylvie; Lorcin, Mylène; Grossmann, Stéphane; Viton, Stéphane; Nunge, Hervé; Darne, Christian; Vogel, Ulla; Cosnier, Frédéric</t>
  </si>
  <si>
    <t>Toxicology and Applied Pharmacology</t>
  </si>
  <si>
    <t>10.1016/j.taap.2019.05.001</t>
  </si>
  <si>
    <t>Carbon nanotubes; Inhalation; Intratracheal instillation; Rat; Lung inflammation</t>
  </si>
  <si>
    <t>Multi-walled carbon nanotubes (MWCNTs), which vary in length, diameter, functionalization and specific surface area, are used in diverse industrial processes. Since these nanomaterials have a high aspect ratio and are biopersistant in the lung, there is a need for a rapid identification of their potential health hazard. We assessed in Sprague-Dawley rats the pulmonary toxicity of two pristine MWCNTs (the “long and thick” NM-401 and the “short and thin” NM-403) following either intratracheal instillation or 4-week inhalation in order to gain insights into the predictability and intercomparability of the two methods. The deposited doses following inhalation were lower than the instilled doses. Both types of carbon nanotube induced pulmonary neutrophil influx using both exposure methods. This influx correlated with deposited surface area across MWCNT types and means of exposure at two different time points, 1–3 days and 28–30 days post-exposure. Increased levels of DNA damage were observed across doses and time points for both exposure methods, but no dose-response relationship was observed. Intratracheal instillation of NM-401 induced fibrosis at the highest dose while lower lung deposited doses obtained by inhalation did not induce such lung pathology. No fibrosis was observed following NM-403 exposure.When the deposited dose was taken into account, sub-acute inhalation and a single instillation of NM-401 and NM-403 produced very similar inflammation and DNA damage responses.Our data suggest that the dose-dependent inflammatory responses observed after intratracheal instillation and inhalation of MWCNTs are similar and were predicted by the deposited surface area.</t>
  </si>
  <si>
    <t>Physicochemical predictors of Multi‐Walled Carbon Nanotube–induced pulmonary histopathology and toxicity one year after pulmonary deposition of 11 different Multi‐Walled Carbon Nanotubes in mice.</t>
  </si>
  <si>
    <t>Knudsen, Kristina B.; Berthing, Trine; Jackson, Petra; Poulsen, Sarah S.; Mortensen, Alicja; Jacobsen, Nicklas R.; Skaug, Vidar; Szarek, Józef; Hougaard, Karin S.; Wolff, Henrik; Wallin, Håkan; Vogel, Ulla</t>
  </si>
  <si>
    <t>Basic &amp; Clinical Pharmacology &amp; Toxicology</t>
  </si>
  <si>
    <t>10.1111/bcpt.13119</t>
  </si>
  <si>
    <t>biodistribution; carbon nanotubes; granuloma; in vivo; lymphocytic aggregate; macrophage infiltration</t>
  </si>
  <si>
    <t>Multi‐walled carbon nanotubes (MWCNT) are widely used nanomaterials that cause pulmonary toxicity upon inhalation. The physicochemical properties of MWCNT vary greatly, which makes general safety evaluation challenging to conduct. Identification of the toxicity‐inducing physicochemical properties of MWCNT is therefore of great importance. We have evaluated histological changes in lung tissue 1 year after a single intratracheal instillation of 11 well‐characterized MWCNT in female C57BL/6N BomTac mice. Genotoxicity in liver and spleen was evaluated by the comet assay. The dose of 54 μg MWCNT corresponds to three times the estimated dose accumulated during a work life at a NIOSH recommended exposure limit (0.001 mg/m3). Short and thin MWCNT were observed as agglomerates in lung tissue 1 year after exposure, whereas thicker and longer MWCNT were detected as single fibres, suggesting biopersistence of both types of MWCNT. The thin and entangled MWCNT induced varying degree of pulmonary inflammation, in terms of lymphocytic aggregates, granulomas and macrophage infiltration, whereas two thick and straight MWCNT did not. By multiple regression analysis, larger diameter and higher content of iron predicted less histopathological changes, whereas higher cobalt content significantly predicted more histopathological changes. No MWCNT‐related fibrosis or tumours in the lungs or pleura was found. One thin and entangled MWCNT induced increased levels of DNA strand breaks in liver; however, no physicochemical properties could be related to genotoxicity. This study reveals physicochemical‐dependent difference in MWCNT‐induced long‐term, pulmonary histopathological changes. Identification of diameter size and cobalt content as important for MWCNT toxicity provides clues for designing MWCNT, which cause reduced human health effects following pulmonary exposure. [ABSTRACT FROM AUTHOR] Copyright of Basic &amp; Clinical Pharmacology &amp; Toxicology is the property of Wiley-Blackwell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</si>
  <si>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https://umasslowell.idm.oclc.org/login?url=https://search.ebscohost.com/login.aspx?direct=true&amp;db=aph&amp;AN=134254875&amp;site=eds-live</t>
  </si>
  <si>
    <t>10.1016/j.nano.2018.05.003</t>
  </si>
  <si>
    <t>https://umasslowell.idm.oclc.org/login?url=https://search.ebscohost.com/login.aspx?direct=true&amp;db=edsgao&amp;AN=edsgcl.586828897&amp;site=eds-live</t>
  </si>
  <si>
    <t>Multi-walled carbon nanotube physicochemical properties predict pulmonary inflammation and genotoxicity.</t>
  </si>
  <si>
    <t>Poulsen SS; Jackson P; Kling K; Knudsen KB; Skaug V; Kyjovska ZO; Thomsen BL; Clausen PA; Atluri R; Berthing T; Bengtson S; Wolff H; Jensen KA; Wallin H; Vogel U</t>
  </si>
  <si>
    <t>Nanotoxicology</t>
  </si>
  <si>
    <t>10.1080/17435390.2016.1202351</t>
  </si>
  <si>
    <t>DNA Breaks; Inhalation Exposure adverse effects; Lung drug effects; Nanotubes, Carbon toxicity; Pneumonia chemically induced; Animals; Bronchoalveolar Lavage Fluid chemistry; Bronchoalveolar Lavage Fluid cytology; Comet Assay; Dose-Response Relationship, Drug; Female; Inhalation Exposure analysis; Lung pathology; Mice; Mice, Inbred C57BL; Nanotubes, Carbon chemistry; Neutrophil Infiltration immunology; Neutrophils cytology; Neutrophils drug effects; Particle Size; Pneumonia immunology; Regression Analysis; Surface Properties; Female</t>
  </si>
  <si>
    <t>Lung deposition of multi-walled carbon nanotubes (MWCNT) induces pulmonary toxicity. Commercial MWCNT vary greatly in physicochemical properties and consequently in biological effects. To identify determinants of MWCNT-induced toxicity, we analyzed the effects of pulmonary exposure to 10 commercial MWCNT (supplied in three groups of different dimensions, with one pristine and two/three surface modified in each group). We characterized morphology, chemical composition, surface area and functionalization levels. MWCNT were deposited in lungs of female C57BL/6J mice by intratracheal instillation of 0, 6, 18 or 54 μg/mouse. Pulmonary inflammation (neutrophil influx in bronchoalveolar lavage (BAL)) and genotoxicity were determined on day 1, 28 or 92. Histopathology of the lungs was performed on day 28 and 92. All MWCNT induced similar histological changes. Lymphocytic aggregates were detected for all MWCNT on day 28 and 92. Using adjusted, multiple regression analyses, inflammation and genotoxicity were related to dose, time and physicochemical properties. The specific surface area (BET) was identified as a positive predictor of pulmonary inflammation on all post-exposure days. In addition, length significantly predicted pulmonary inflammation, whereas surface oxidation (-OH and -COOH) was predictor of lowered inflammation on day 28. BET surface area, and therefore diameter, significantly predicted genotoxicity in BAL fluid cells and lung tissue such that lower BET surface area or correspondingly larger diameter was associated with increased genotoxicity. This study provides information on possible toxicity-driving physicochemical properties of MWCNT. The results may contribute to safe-by-design manufacturing of MWCNT, thereby minimizing adverse effects.</t>
  </si>
  <si>
    <t>https://umasslowell.idm.oclc.org/login?url=https://search.ebscohost.com/login.aspx?direct=true&amp;db=cmedm&amp;AN=27323647&amp;site=eds-live</t>
  </si>
  <si>
    <t>Multi-walled carbon nanotube-induced inhalation toxicity: Recognizing nano bis-demethoxy curcumin analog as an ameliorating candidate.</t>
  </si>
  <si>
    <t>Francis AP; Devasena T; Ganapathy S; Palla VR; Murthy PB; Ramaprabhu S</t>
  </si>
  <si>
    <t>Nanomedicine : nanotechnology, biology, and medicine</t>
  </si>
  <si>
    <t>Human beings and ecosystems are being possibly exposed to CNTs, as there is a rise in global production rate of carbon nanotubes (CNTs). This may affect the health of humans and increases the environmental risk. We have already reported the pulmonary toxicity due to the inhalation of MWCNTs. We claim that a compound with anti-inflammatory and antioxidant activity may ameliorate the CNT-induced toxic effect. With this view, we have investigated the ameliorative effect of intravenously-administered nano bis-demethoxy curcumin analog (NBDMCA) against MWCNTs-induced inhalation toxicity by examining the lung histopathology for inflammatory cell dynamics, pulmonary remodeling and estimating the inflammatory biomarkers in the broncho-alveolar lavage fluid. We observed that NBDMCA could ameliorate the injury as evidenced by the decline in the levels of markers of inflammation, cell damage, and the histopathological changes induced by MWCNTs. We conclude that NBDMCA may be used to reduce the risk of MWCNTs-induced inhalation toxicity. Copyright © 2018 Elsevier Inc. All rights reserved.</t>
  </si>
  <si>
    <t>https://umasslowell.idm.oclc.org/login?url=https://search.ebscohost.com/login.aspx?direct=true&amp;db=cmedm&amp;AN=29777877&amp;site=eds-live</t>
  </si>
  <si>
    <t>Comparative pulmonary toxicity of a DWCNT and MWCNT-7 in rats.</t>
  </si>
  <si>
    <t>El-Gazzar, Ahmed M.; Abdelgied, Mohamed; Alexander, David B.; Alexander, William T.; Numano, Takamasa; Iigo, Masaaki; Naiki, Aya; Takahashi, Satoru; Takase, Hiroshi; Hirose, Akihiko; Kannno, Jun; Elokle, Osama Saeid; Nazem, Ashraf Mohamed; Tsuda, Hiroyuki</t>
  </si>
  <si>
    <t>Archives of Toxicology</t>
  </si>
  <si>
    <t>10.1007/s00204-018-2336-3</t>
  </si>
  <si>
    <t>Double-walled carbon nanotubes; DWCNT; Inhalation toxicity; Intra-tracheal intra-pulmonary spraying; Rat; TIPS</t>
  </si>
  <si>
    <t>Very little is known about the in vivo toxicity of inhaled double-walled carbon nanotubes (DWCNTs). In the present study, we compared the pulmonary toxicity of DWCNT to MWCNT-7, a well-known multi-walled carbon nanotube. Rats were divided into six groups: untreated, vehicle, low-dose DWCNT, high-dose DWCNT, low-dose MWCNT-7, and high-dose MWCNT-7. The test materials were administered by intra-tracheal intra-pulmonary spraying (TIPS) every other day for 15 days: the low-dose and high-dose groups were administered final total doses of 0.25 and 0.50 mg/rat of the test material. The animals were sacrificed 1 and 6 weeks after the final TIPS administration. Six weeks after the final TIPS administration, rats administered MWCNT-7 had high levels of macrophage infiltration into the lung with dense alveolar wall fibrous thickening throughout the lung; significant elevation of lactate dehydrogenase activity, alkaline phosphatase activity, and total protein concentration in the bronchioalveolar lavage fluid; an increase in the pulmonary cell PCNA index; slightly elevated levels of 8-OHdG DNA adducts in lung tissue DNA; a small but significant increase in protein concentration in the pleural cavity lavage fluid and an increase in the visceral mesothelial cell PCNA index. None of these parameters was increased in rats administered DWCNT. The primary lesion in rats administered DWCNT was scattered formation of granulation tissue containing internalized DWCNT fibers. Our data indicate that DWCNT has lower pulmonary and pleural toxicity than MWCNT-7. [ABSTRACT FROM AUTHOR] Copyright of Archives of 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</si>
  <si>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https://umasslowell.idm.oclc.org/login?url=https://search.ebscohost.com/login.aspx?direct=true&amp;db=aph&amp;AN=134239263&amp;site=eds-live</t>
  </si>
  <si>
    <t>Classification of Carbonaceous Nanomaterials based on Patterns of Inflammatory Markers in BAL Fluid and Pathological Outcomes in Lungs</t>
  </si>
  <si>
    <t>Desai, Ishika C.; Miller, William; Kodali, Vamsi K.; Syamlal, Girija; Roberts, Jenny R.; Erdely, Aaron; Yanamaala, Naveena</t>
  </si>
  <si>
    <t>FORECASTING-MODELS; CARBONACEOUS-MATERIAL; INCORPORATION; PARENT-MATERIAL; NANOTOXICOLOGY; FIBROSIS; NANO-SYSTEM-TECHNOLOGY; COSMETICS; TOXICITY; NANOPARTICLES; FOOD-PACKAGES; MULTI-WALLED-CARBON-NANOTUBES; CARBON-BLACK; NANOMETER; NANOCRYSTALLINE-MATERIALS; PROTEINS; MACHINE-LEARNING; BIOREACTION; Vorhersagemodell; kohlenstoffhaltiges Material; Inkorporierung; Basiswerkstoff; Nanotoxikologie; Fibrose; Nanotechnologie; Kosmetik; Toxizität; Nanopartikel; Lebensmittelverpackung; mehrwandiges Kohlenstoffnanoröhrchen; Rußschwarz; Nanometerbereich; Nanomaterialien; Protein; maschinelles Lernen; biologische Reaktion</t>
  </si>
  <si>
    <t>Over the past two decades, the field of nanotechnology - aimed to design, characterize and produce materials on a nanometer scale - has been fast growing and has revolutionized many aspects of our lives. The incorporation of engineered nanoparticles (NPs) in various industries (e.g., electronics, manufacturing, construction), consumer products (e.g., cosmetics, food packaging) and biomedicine poses an increased risk of exposure in humans. Human exposure to carbonaceous nanomaterials (CNMs) can occur via treatment of various diseases, as well as through their presence in manufacturing, occupational, and environment setting. As technology advances to incorporate CNMs in industry, the potential exposures associated with these particles also increase. CNMs have been found to be associated with substantial pulmonary toxicity, including inflammation, fibrosis, and/or granuloma formation. This study attempts to categorize the toxicity profiles of various carbon allotropes, in particular, carbon black, different multi-walled carbon nanotubes, graphene-based materials and their derivatives. Statistical and machine learning based approaches were used to identify groups of CNMs with similar pulmonary toxicity responses from a panel of proteins measured in bronchoalveolar lavage (BAL) fluid samples and with similar pathological outcomes in the lungs. Thus, grouped particles based on their pulmonary toxicity profiles, were used to select a small set of proteins that could potentially identify and discriminate between the biological responses associated within each group. Specifically, MDC/CCL22 and MIP-3/CCL19 were identified as common protein markers associated with both toxicologically distinct groups of CNMs. In addition, the persistent expression of other selected protein markers in BAL fluid from each group suggested their ability to predict toxicity in the lungs, i.e., fibrosis and microgranuloma formation. The advantages of such approaches can have positive implications for further research in toxicity profiling.</t>
  </si>
  <si>
    <t>Journal of occupational health</t>
  </si>
  <si>
    <t>https://umasslowell.idm.oclc.org/login?url=https://search.ebscohost.com/login.aspx?direct=true&amp;db=cmedm&amp;AN=28794394&amp;site=eds-live</t>
  </si>
  <si>
    <t>Journal of hazardous materials</t>
  </si>
  <si>
    <t>10.1016/j.jhazmat.2021.125984</t>
  </si>
  <si>
    <t>The pulmonary toxicity of carboxylated or aminated multi-walled carbon nanotubes in mice is determined by the prior purification method.</t>
  </si>
  <si>
    <t>Taylor-Just AJ; Ihrie MD; Duke KS; Lee HY; You DJ; Hussain S; Kodali VK; Ziemann C; Creutzenberg O; Vulpoi A; Turcu F; Potara M; Todea M; van den Brule S; Lison D; Bonner JC</t>
  </si>
  <si>
    <t>Particle and fibre toxicology</t>
  </si>
  <si>
    <t>10.1186/s12989-020-00390-y</t>
  </si>
  <si>
    <t>Background: Inhalation of multi-walled carbon nanotubes (MWCNTs) poses a potential risk to human health. In order to safeguard workers and consumers, the toxic properties of MWCNTs need to be identified. Functionalization has been shown to either decrease or increase MWCNT-related pulmonary injury, depending on the type of modification. We, therefore, investigated both acute and chronic pulmonary toxicity of a library of MWCNTs derived from a common pristine parent compound (NC7000). Methods: MWCNTs were thermally or chemically purified and subsequently surface functionalized by carboxylation or amination. To evaluate pulmonary toxicity, male C57BL6 mice were dosed via oropharyngeal aspiration with either 1.6 or 4 mg/kg of each MWCNT type. Mitsui-7 MWCNT was used as a positive control. Necropsy was performed at days 3 and 60 post-exposure to collect bronchoalveolar lavage fluid (BALF) and lungs. Results: At day 3 all MWCNTs increased the number of neutrophils in BALF. Chemical purification had a greater effect on pro-inflammatory cytokines (IL-1β, IL-6, CXCL1) in BALF, while thermal purification had a greater effect on pro-fibrotic cytokines (CCL2, OPN, TGF-β1). At day 60, thermally purified, carboxylated MWCNTs had the strongest effect on lymphocyte numbers in BALF. Thermally purified MWCNTs caused the greatest increase in LDH and total protein in BALF. Furthermore, the thermally purified and carboxyl- or amine-functionalized MWCNTs caused the greatest number of granulomatous lesions in the lungs. The physicochemical characteristics mainly associated with increased toxicity of the thermally purified derivatives were decreased surface defects and decreased amorphous content as indicated by Raman spectroscopy. Conclusions: These data demonstrate that the purification method is an important determinant of lung toxicity induced by carboxyl- and amine-functionalized MWCNTs.</t>
  </si>
  <si>
    <t>https://umasslowell.idm.oclc.org/login?url=https://search.ebscohost.com/login.aspx?direct=true&amp;db=cmedm&amp;AN=33243293&amp;site=eds-live</t>
  </si>
  <si>
    <t>Role of A 2B adenosine receptor-dependent adenosine signaling in multi-walled carbon nanotube-triggered lung fibrosis in mice.</t>
  </si>
  <si>
    <t>Liu B; Bing Q; Li S; Han B; Lu J; Baiyun R; Zhang X; Lv Y; Wu H; Zhang Z</t>
  </si>
  <si>
    <t>Journal of nanobiotechnology</t>
  </si>
  <si>
    <t>10.1186/s12951-019-0478-y</t>
  </si>
  <si>
    <t>Background: Multi-walled carbon nanotube (MWCNT)-induced lung fibrosis leads to health concerns in human. However, the mechanisms underlying fibrosis pathogenesis remains unclear. The adenosine (ADO) is produced in response to injury and serves a detrimental role in lung fibrosis. In this study, we aimed to explore the ADO signaling in the progression of lung fibrosis induced by MWCNT. Results: MWCNT exposure markedly increased A 2B adenosine receptor (A 2B AR) expression in the lungs and ADO level in bronchoalveolar lavage fluid, combined with elevation of blood neutrophils, collagen fiber deposition, and activation of myeloperoxidase (MPO) activity in the lungs. Furthermore, MWCNT exposure elicited an activation of transforming growth factor (TGF)-β1 and follistatin-like 1 (Fstl1), leading to fibroblasts recruitment and differentiation into myofibroblasts in the lungs in an A 2B AR-dependent manner. Conversely, treatment of the selective A 2B AR antagonist CVT-6883 exhibited a significant reduction in levels of fibrosis mediators and efficiently decreased cytotoxicity and inflammatory in MWCNT treated mice. Conclusion: Our results reveal that accumulation of extracellular ADO promotes the process of the fibroblast-to-myofibroblast transition via A 2B AR/TGF-β1/Fstl1 signaling in MWCNT-induced lung fibrosis.</t>
  </si>
  <si>
    <t>https://umasslowell.idm.oclc.org/login?url=https://search.ebscohost.com/login.aspx?direct=true&amp;db=cmedm&amp;AN=30922349&amp;site=eds-live</t>
  </si>
  <si>
    <t>STAT1-dependent and -independent pulmonary allergic and fibrogenic responses in mice after exposure to tangled versus rod-like multi-walled carbon nanotubes.</t>
  </si>
  <si>
    <t>Duke KS; Taylor-Just AJ; Ihrie MD; Shipkowski KA; Thompson EA; Dandley EC; Parsons GN; Bonner JC</t>
  </si>
  <si>
    <t>10.1186/s12989-017-0207-3</t>
  </si>
  <si>
    <t>Background: Pulmonary toxicity of multi-walled carbon nanotubes (MWCNTs) is influenced by physicochemical characteristics and genetic susceptibility. We hypothesized that contrasting rigidities of tangled (t) versus rod-like (r) MWCNTs would result in differing immunologic or fibrogenic responses in mice and that these responses would be exaggerated in transgenic mice lacking the signal transducer and activator of transcription-1 (STAT1), a susceptible mouse model of pulmonary fibrosis. Methods: Male wild type (Stat1 +/+ ) and STAT1-deficient (Stat1 -/- ) mice were exposed to 4 mg/kg tMWCNTs, rMWCNTs, or vehicle alone via oropharyngeal aspiration and evaluated for inflammation at one and 21 days post-exposure via histopathology, differential cell counts, and cytokine levels in bronchoalveolar lavage fluid (BALF). Granuloma formation, mucous cell metaplasia, and airway fibrosis were evaluated by quantitative morphometry. Airway epithelial cell proliferation was assessed by bromodeoxyuridine (BrdU) incorporation. Cytokine protein levels in BALF and serum IgE levels were measured by ELISA. Lung protein Smad2/3 levels and activation were measured by Western blot. Lung mRNAs were measured by PCR. Results: There was a 7-fold difference in rigidity between tMWCNTs and rMWCNTs as determined by static bending ratio. Both MWCNT types resulted in acute inflammation (neutrophils in BALF) after one-day post-exposure, yet only rMWCNTs resulted in chronic inflammation at 21 days as indicated by neutrophil influx and larger granulomas. Both MWCNTs induced BrdU uptake in airway epithelial cells, with the greatest proliferative response observed in rMWCNT-exposed mice after one-day. Only rMWCNTs induced mucous cell metaplasia, but this index was not different between genotypes. Stat1 -/- mice had higher levels of baseline serum IgE than Stat1 +/+ mice. Greater airway fibrosis was observed with rMWCNTs compared to tMWCNTs, and exaggerated airway fibrosis was seen in the Stat1 -/- mouse lungs with rMWCNTs but not tMWCNTs. Increased fibrosis correlated with elevated levels of TGF-β1 protein levels in the BALF of Stat1 -/- mice exposed to rMWCNTs and increased lung Smad2/3 phosphorylation. Conclusions: Rigidity plays a key role in the toxicity of MWCNTs and results in increased inflammatory, immunologic, and fibrogenic effects in the lung. STAT1 is an important protective factor in the fibroproliferative response to rMWCNTs, regulating both induced TGF-β1 production and Smad2/3 phosphorylation status. Therefore, both rigidity and genetic susceptibility should be major considerations for risk assessment of MWCNTs.</t>
  </si>
  <si>
    <t>https://umasslowell.idm.oclc.org/login?url=https://search.ebscohost.com/login.aspx?direct=true&amp;db=cmedm&amp;AN=28716119&amp;site=eds-live</t>
  </si>
  <si>
    <t>Multi-walled carbon nanotube-induced genotoxic, inflammatory and pro-fibrotic responses in mice: Investigating the mechanisms of pulmonary carcinogenesis.</t>
  </si>
  <si>
    <t>10.1016/j.mrgentox.2017.08.005</t>
  </si>
  <si>
    <t>Nanoparticles in the lungs of old mice: Pulmonary inflammation and oxidative stress without procoagulant effects</t>
  </si>
  <si>
    <t>Luyts, Katrien; Van Den Broucke, Sofie; Hemmeryckx, Bianca; Poels, Katrien; Scheers, Hans; Casas, Lidia; Vanoirbeek, Jeroen; Nemery, Benoit; Hoet, Peter H.M.</t>
  </si>
  <si>
    <t>Science of the Total Environment</t>
  </si>
  <si>
    <t>10.1016/j.scitotenv.2018.06.301</t>
  </si>
  <si>
    <t>Pulmonary exposure to nanoparticles (NPs) has been shown to induce pulmonary as well as cardiovascular toxicity. These effects might be enhanced in elderly subjects as a result of a compromised immunity and/or declined organ functions. To study the adverse in vivo effects of NPs in a model for the elderly, we exposed 18-month-old C75Bl/6 mice to multi-walled carbon nanotubes (MWCNTs) or ZnO NPs by intratracheal instillation once a week during 5 consecutive weeks. Pulmonary and hemostatic toxicity was determined 24 h (T1) and 8 weeks (T2) after the last administration.Both NP types significantly increased the pulmonary macrophages at both time points. The MWCNTs and ZnO NPs also induced a pulmonary influx of neutrophils, which was even larger at T2 compared to T1. All NPs induced only a modest increase of pulmonary IL-1β, IL-6 and KC levels. Both types of NPs also increased blood neutrophils. Red blood cells were not significantly affected. Both NPs significantly increased coagulation factor VIII levels at both time points. Histological analysis revealed the presence of MWCNTs in the alveolar macrophages up to 8 weeks after the last administration and the ZnO NPs induced a pronounced alveolar inflammation.In these 18-month-old mice, NPs caused pulmonary inflammation (without evidence of oxidative stress) accompanied by large increases in coagulation factor VIII up to 8 weeks after the last NP exposure. The persistence of the MWCNTs in the lungs resulted in translocation from the lungs to the left heart and the ZnO NPs induced a fibrosis-like pathology. @@@@Highlights •Health effects due to ultra-fine (nanoparticles) might be aggravated in elderly.•We exposed 18-month-old C75Bl/6 mice during 5 consecutive weeks.•The NPs caused pulmonary toxicity in these 18-month-old mice (without oxidative stress).•Coagulation factor VIII was greatly increased up to 8 weeks after the subacute NP exposure.•ZnO NPs induced a fibrosis-like pathology.</t>
  </si>
  <si>
    <t>https://umasslowell.idm.oclc.org/login?url=https://search.ebscohost.com/login.aspx?direct=true&amp;db=edselp&amp;AN=S0048969718323775&amp;site=eds-live</t>
  </si>
  <si>
    <t>Impaired mitochondrial function of alveolar macrophages in carbon nanotube-induced chronic pulmonary granulomatous disease.</t>
  </si>
  <si>
    <t>Soliman E; Elhassanny AEM; Malur A; McPeek M; Bell A; Leffler N; Van Dross R; Jones JL; Malur AG; Thomassen MJ</t>
  </si>
  <si>
    <t>Toxicology</t>
  </si>
  <si>
    <t>10.1016/j.tox.2020.152598</t>
  </si>
  <si>
    <t>Human exposure to carbon nanotubes (CNT) has been associated with the development of pulmonary sarcoid-like granulomatous disease. Our previous studies demonstrated that multi-walled carbon nanotubes (MWCNT) induced chronic pulmonary granulomatous inflammation in mice. Granuloma formation was accompanied by decreased peroxisome proliferator-activated receptor gamma (PPARγ) and disrupted intracellular lipid homeostasis in alveolar macrophages. Others have shown that PPARγ activation increases mitochondrial fatty acid oxidation (FAO) to reduce free fatty acid accumulation. Hence, we hypothesized that the disrupted lipid metabolism suppresses mitochondrial FAO. To test our hypothesis, C57BL/6 J mice were instilled by an oropharyngeal route with 100 μg MWCNT freshly suspended in 35 % Infasurf. Control sham mice received vehicle alone. Sixty days following instillation, mitochondrial FAO was measured in permeabilized bronchoalveolar lavage (BAL) cells. MWCNT instillation reduced the mitochondrial oxygen consumption rate of BAL cells in the presence of palmitoyl-carnitine as mitochondrial fuel. MWCNT also reduced mRNA expression of mitochondrial genes regulating FAO, carnitine palmitoyl transferase-1 (CPT1), carnitine palmitoyl transferase-2 (CPT2), hydroxyacyl-CoA dehydrogenase subunit beta (HADHB), and PPARγ coactivator 1 alpha (PPARGC1A). Importantly, both oxidative stress and apoptosis in alveolar macrophages and lung tissues of MWCNT-instilled mice were increased. Because macrophage PPARγ expression has been reported to be controlled by miR-27b which is known to induce oxidative stress and apoptosis, we measured the expression of miR-27b. Results indicated elevated levels in alveolar macrophages from MWCNT-instilled mice compared to controls. Given that inhibition of FAO and apoptosis are linked to M1 and M2 macrophage activation, respectively, the expression of both M1 and M2 key indicator genes were measured. Interestingly, results showed that both M1 and M2 phenotypes of alveolar macrophages were activated in MWCNT-instilled mice. In conclusion, alveolar macrophages of MWCNT-instilled mice had increased miR-27b expression, which may reduce the expression of PPARγ resulting in attenuation of FAO. This reduction in FAO may lead to activation of M1 macrophages. The upregulation of miR-27b may also induce apoptosis, which in turn can cause M2 activation of alveolar macrophages. These observations indicate a possible role of miR-27b in impaired mitochondrial function in the chronic activation of alveolar macrophages by MWCNT and the development of chronic pulmonary granulomatous inflammation. Copyright © 2020 Elsevier B.V. All rights reserved.</t>
  </si>
  <si>
    <t>https://umasslowell.idm.oclc.org/login?url=https://search.ebscohost.com/login.aspx?direct=true&amp;db=cmedm&amp;AN=32976959&amp;site=eds-live</t>
  </si>
  <si>
    <t>Comparative carcinogenicity study of a thick, straight-type and a thin, tangled-type multi-walled carbon nanotube administered by intra-tracheal instillation in the rat.</t>
  </si>
  <si>
    <t>Saleh DM; Alexander WT; Numano T; Ahmed OHM; Gunasekaran S; Alexander DB; Abdelgied M; El-Gazzar AM; Takase H; Xu J; Naiki-Ito A; Takahashi S; Hirose A; Ohnishi M; Kanno J; Tsuda H</t>
  </si>
  <si>
    <t>10.1186/s12989-020-00382-y</t>
  </si>
  <si>
    <t>Background: Multi-walled carbon nanotubes can be divided into two general subtypes: tangled and straight. MWCNT-N (60 nm in diameter) and MWCNT-7 (80-90 nm in diameter) are straight-type MWCNTs, and similarly to asbestos, both are carcinogenic to the lung and pleura when administered to rats via the airway. Injection of straight-type MWCNTs into the peritoneal cavity also induces the development of mesothelioma, however, injection of tangled-type MWCNTs into the peritoneal cavity does not induce carcinogenesis. To investigate these effects in the lung we conducted a 2-year comparative study of the potential carcinogenicities of a straight-type MWCNT, MWCNT-A (approximately 150 nm in diameter), and a tangled-type MWCNT, MWCNT-B (7.4 nm in diameter) after administration into the rat lung. Crocidolite asbestos was used as the reference material, and rats administered vehicle were used as the controls. Test materials were administered by intra-Tracheal Intra-Pulmonary Spraying (TIPS) once a week over a 7 week period (8 administrations from day 1 to day 50), followed by a 2-year observation period without further treatment. Rats were administered total doses of 0.5 or 1.0 mg MWCNT-A and MWCNT-B or 1.0 mg asbestos. Results: There was no difference in survival between any of the groups. The rats administered MWCNT-A or asbestos did not have a significant increase in bronchiolo-alveolar hyperplasia or tumors in the lung. However, the rats administered MWCNT-B did have significantly elevated incidences of bronchiolo-alveolar hyperplasia and tumors in the lung: the incidence of bronchiolo-alveolar hyperplasia was 0/20, 6/20, and 9/20 in the vehicle, 0.5 mg MWCNT-B, and 1.0 mg MWCNT-B groups, respectively, and the incidence of adenoma and adenocarcinoma combined was 1/19, 5/20, and 7/20 in the vehicle, 0.5 mg MWCNT-B, and 1.0 mg MWCNT-B groups, respectively. Malignant pleural mesothelioma was not induced in any of the groups. Conclusions: The results of this initial study indicate that tangled-type MWCNT-B is carcinogenic to the rat lung when administered via the airway, and that straight-type MWCNT-A did not have higher carcinogenic potential in the rat lung than tangled-type MWCNT-B.</t>
  </si>
  <si>
    <t>https://umasslowell.idm.oclc.org/login?url=https://search.ebscohost.com/login.aspx?direct=true&amp;db=cmedm&amp;AN=33054855&amp;site=eds-live</t>
  </si>
  <si>
    <t>Mapping differential cellular protein response of mouse alveolar epithelial cells to multi-walled carbon nanotubes as a function of atomic layer deposition coating.</t>
  </si>
  <si>
    <t>10.1080/17435390.2017.1299888</t>
  </si>
  <si>
    <t>Osteopontin enhances multi-walled carbon nanotube-triggered lung fibrosis by promoting TGF-β1 activation and myofibroblast differentiation.</t>
  </si>
  <si>
    <t>Dong J; Ma Q</t>
  </si>
  <si>
    <t>10.1186/s12989-017-0198-0</t>
  </si>
  <si>
    <t>Background: Carbon nanotubes (CNTs) have been used in a variety of applications because of their unique properties and functions. However, many CNTs have been shown to induce lung fibrosis in experimental animals with some at a potency greater than that of silica, raising concern over possible toxic effects of CNT exposure in humans. Research into the mechanisms by which CNTs induce pulmonary fibrosis is warranted in order to facilitate the understanding, monitoring, and treatment of CNT-induced lung lesions that might occur in exposed populations. The current study focuses on investigating the role of osteopontin (OPN) in the development of lung fibrosis upon exposure to multi-walled carbon nanotubes (MWCNTs). Methods: C57BL/6J (WT) and Opn knockout (KO) mice were exposed to MWCNTs by pharyngeal aspiration to examine the acute and chronic effects of MWCNT exposure. The role of OPN and its mode of action in lung fibrosis development were analyzed at the cellular and molecular levels in vivo and in vitro. Results: OPN was highly and persistently induced in both the acute and chronic phases of the response to MWCNT exposure in mouse lungs. Comparison between WT and Opn KO mice revealed that OPN critically regulated MWCNT-induced lung fibrosis as indicated by reduced fibrotic focus formation and myofibroblast accumulation in Opn KO lungs. At the molecular level, OPN promotes the expression and activation of TGF-β1, stimulates the differentiation of myofibroblasts from fibroblasts, and increases the production of fibrous matrix proteins in lungs and cultured lung cells exposed to MWCNTs. Conclusion: OPN is highly induced in CNT-exposed lungs and plays critical roles in TGF-β1 signaling activation and myofibroblast differentiation to promote fibrosis development from MWCNT exposure. This study reveals an OPN-dependent mechanism to promote MWCNT-induced lung fibrosis. The findings raise the possibility of using OPN as a biomarker to monitor CNT exposure and as a drug target to halt fibrosis development.</t>
  </si>
  <si>
    <t>https://umasslowell.idm.oclc.org/login?url=https://search.ebscohost.com/login.aspx?direct=true&amp;db=cmedm&amp;AN=28595626&amp;site=eds-live</t>
  </si>
  <si>
    <t>TIMP1 promotes multi-walled carbon nanotube-induced lung fibrosis by stimulating fibroblast activation and proliferation.</t>
  </si>
  <si>
    <t>10.1080/17435390.2016.1262919</t>
  </si>
  <si>
    <t>Pulmonary exposure to multi-walled carbon nanotubes (MWCNTs) may cause fibrosing lesions in animal lungs, raising health concerns about such exposure in humans. The mechanisms underlying fibrosis development remain unclear, but they are believed to involve the dysfunction of fibroblasts and myofibroblasts. Using a mouse model of MWCNT exposure, we found that the tissue inhibitor of metalloproteinase 1 (Timp1) gene was rapidly and highly induced in the lungs by MWCNTs in a time- and dose-dependent manner. Concomitantly, a pronounced elevation of secreted TIMP1 was observed in the bronchoalveolar lavage (BAL) fluid and serum. Knockout (KO) of Timp1 in mice caused a significant reduction in fibrotic focus formation, collagen fiber deposition, recruitment of fibroblasts and differentiation of fibroblasts into myofibroblasts in the lungs, indicating that TIMP1 plays a critical role in the pulmonary fibrotic response to MWCNTs. At the molecular level, MWCNT exposure significantly increased the expression of the cell proliferation markers Ki-67 and PCNA and a panel of cell cycle-controlling genes in the lungs in a TIMP1-dependent manner. MWCNT-stimulated cell proliferation was most prominent in fibroblasts but not myofibroblasts. Furthermore, MWCNTs elicited a significant induction of CD63 and integrin β1 in lung fibroblasts, leading to the formation of a TIMP1/CD63/integrin β1 complex on the surface of fibroblasts in vivo and in vitro, which triggered the phosphorylation and activation of Erk1/2. Our study uncovers a new pathway through which induced TIMP1 critically modulates the pulmonary fibrotic response to MWCNTs by promoting fibroblast activation and proliferation via the TIMP1/CD63/integrin β1 axis and ERK signaling.</t>
  </si>
  <si>
    <t>https://umasslowell.idm.oclc.org/login?url=https://search.ebscohost.com/login.aspx?direct=true&amp;db=cmedm&amp;AN=27852133&amp;site=eds-live</t>
  </si>
  <si>
    <t>Stat-6 signaling pathway and not Interleukin-1 mediates multi-walled carbon nanotube-induced lung fibrosis in mice: insights from an adverse outcome pathway framework.</t>
  </si>
  <si>
    <t>Nikota J; Banville A; Goodwin LR; Wu D; Williams A; Yauk CL; Wallin H; Vogel U; Halappanavar S</t>
  </si>
  <si>
    <t>10.1186/s12989-017-0218-0</t>
  </si>
  <si>
    <t>Adverse Outcome Pathways; Interleukin-1 metabolism; Nanotubes, Carbon toxicity; Pulmonary Fibrosis chemically induced; Receptors, Interleukin-1 metabolism; STAT6 Transcription Factor metabolism; Animals; Bronchoalveolar Lavage Fluid cytology; Bronchoalveolar Lavage Fluid immunology; Female; Inhalation Exposure adverse effects; Mice, Inbred C57BL; Mice, Knockout; Pulmonary Fibrosis metabolism; Pulmonary Fibrosis pathology; Receptors, Interleukin-1 genetics; STAT6 Transcription Factor genetics; Female</t>
  </si>
  <si>
    <t>Background: The accumulation of MWCNTs in the lung environment leads to inflammation and the development of disease similar to pulmonary fibrosis in rodents. Adverse Outcome Pathways (AOPs) are a framework for defining and organizing the key events that comprise the biological changes leading to undesirable events. A putative AOP has been developed describing MWCNT-induced pulmonary fibrosis; inflammation and the subsequent healing response induced by inflammatory mechanisms have been implicated in disease progression. The objective of the present study was to address a key data gap in this AOP: empirical data supporting the essentiality of pulmonary inflammation as a key event prior to fibrosis. Specifically, Interleukin-1 Receptor1 (IL-1R1) and Signal Transducer and Activator of Transcription 6 (STAT6) knock-out (KO) mice were employed to target inflammation and the subsequent healing response using MWCNTs as a model pro-fibrotic stressor to determine whether this altered the development of fibrosis. Results: Wild type (WT) C57BL/6, IL-1R1 (KO) or STAT6 KO mice were exposed to a high dose of Mitsui-7 MWCNT by intratracheal administration. Inflammation was assessed 24 h and 28 days post MWCNT administration, and fibrotic lesion development was assessed 28 days post MWCNT administration. MWCNT-induced acute inflammation was suppressed in IL-1R1 KO mice at the 24 h time point relative to WT mice, but this suppression was not observed 28 days post exposure, and IL-1R1 KO did not alter fibrotic disease development. In contrast, STAT6 KO mice exhibited suppressed acute inflammation and attenuated fibrotic disease in response to MWCNT administration compared to STAT6 WT mice. Whole genome analysis of all post-exposure time points identified a subset of differentially expressed genes associated with fibrosis in both KO mice compared to WT mice. Conclusion: The findings support the essentiality of STAT6-mediated signaling in the development of MWCNT-induced fibrotic disease. The IL-1R1 KO results also highlight the nature of the inflammatory response associated with MWCNT exposure, and indicate a system with multiple redundancies. These data add to the evidence supporting an existing AOP, and will be useful in designing screening strategies that could be used by regulatory agencies to distinguish between MWCNTs of varying toxicity.</t>
  </si>
  <si>
    <t>https://umasslowell.idm.oclc.org/login?url=https://search.ebscohost.com/login.aspx?direct=true&amp;db=cmedm&amp;AN=28903780&amp;site=eds-live</t>
  </si>
  <si>
    <t>Nano-risk Science: application of toxicogenomics in an adverse outcome pathway framework for risk assessment of multi-walled carbon nanotubes.</t>
  </si>
  <si>
    <t>10.1186/s12989-016-0125-9</t>
  </si>
  <si>
    <t>Multi-Walled Carbon Nanotube-Induced Gene Expression Biomarkers for Medical and Occupational Surveillance.</t>
  </si>
  <si>
    <t>Snyder-Talkington BN; Dong C; Singh S; Raese R; Qian Y; Porter DW; Wolfarth MG; Guo NL</t>
  </si>
  <si>
    <t>International journal of molecular sciences</t>
  </si>
  <si>
    <t>10.3390/ijms20112635</t>
  </si>
  <si>
    <t>As the demand for multi-walled carbon nanotube (MWCNT) incorporation into industrial and biomedical applications increases, so does the potential for unintentional pulmonary MWCNT exposure, particularly among workers during manufacturing. Pulmonary exposure to MWCNTs raises the potential for development of lung inflammation, fibrosis, and cancer among those exposed; however, there are currently no effective biomarkers for detecting lung fibrosis or predicting the risk of lung cancer resulting from MWCNT exposure. To uncover potential mRNAs and miRNAs that could be used as markers of exposure, this study compared in vivo mRNA and miRNA expression in lung tissue and blood of mice exposed to MWCNTs with in vitro mRNA and miRNA expression from a co-culture model of human lung epithelial and microvascular cells, a system previously shown to have a higher overall genome-scale correlation with mRNA expression in mouse lungs than either cell type grown separately. Concordant mRNAs and miRNAs identified by this study could be used to drive future studies confirming human biomarkers of MWCNT exposure. These potential biomarkers could be used to assess overall worker health and predict the occurrence of MWCNT-induced diseases.</t>
  </si>
  <si>
    <t>https://umasslowell.idm.oclc.org/login?url=https://search.ebscohost.com/login.aspx?direct=true&amp;db=cmedm&amp;AN=31146342&amp;site=eds-live</t>
  </si>
  <si>
    <t>The unrecognized occupational relevance of the interaction between engineered nanomaterials and the gastro-intestinal tract: a consensus paper from a multidisciplinary working group</t>
  </si>
  <si>
    <t>Pietroiusti, A; Bergamaschi, E; Campagna, M; Campagnolo, L; De, Palma G; Iavicoli, S; Leso, V; Magrini, A; Miragoli, M; Pedata, P; Palombi, L; Iavicoli, I</t>
  </si>
  <si>
    <t>Particle and Fibre Toxicology</t>
  </si>
  <si>
    <t>ACID TREATMENT; ACRIDINE ORANGE; ACRYLIC ACID POLYMER; AGGREGATION; ANCHORED; ANTIGEN; ANTIMICROBIAL ACTIVITY; APOPTOSIS; APPLICATION; ASTHMA; BELT; BIOACCUMULATION; BIOAVAILABILITY; BIOMARKER; BIOMEDICAL APPLICATION; BIOMOLECULAR; BIOMOLECULE; BLOOD; BOVINE SERUM; BREATHING; BRUSH; BUCCAL; CALF SERUM; CAPPING; CARBON NANOTUBE; CARCINOMA CELL; CELL; CELL CULTURE; CELL MEMBRANE; CELL MORPHOLOGY; CELL NUMBER; CELL PROLIFERATION; CELL VIABILITY; CHEMICAL MODIFICATION; CIRCULATION; CLEARANCE; COATING REMOVAL; COLIFORM; COLON; CORONA; CYTOSOLIC; CYTOTOXICITY; DECONVOLUTION; DECORATING; DECORATION; DEGREE OF AGGREGATION; DELIVERY SYSTEM; DENDRITIC; DEREGULATION; DESIGN; DIABETES; DIGESTION; DIGESTIVE FLUID; DISEASE; DOSE-RESPONSE; DRUG; DYE; DYNAMIC LIGHT SCATTERING; ELECTRON MICROSCOPY; ELECTRON SCANNING MICROSCOPY; ENCODING; ENDOGENOUS; ENRICHMENT; EPIDEMIOLOGY; EPITHELIAL CELL; EPITHELIUM; ESCALATOR; ETHYLENE GLYCOL POLYMER; EXCRETION; EXPERIMENTAL DESIGN; EXTRACELLULAR; FLUIDITY; FOOD; FRUIT; FUNCTIONAL GROUP; FUNCTIONALISATION; FUNCTIONALITY; FUNCTIONALIZATION; GASTROINTESTINAL TRACT; GENE; GENOTOXIC; HANDLING; HEALTH; HEALTH HAZARD; HUMAN MACROPHAGE; HYDRODYNAMIC DIAMETER; HYDRODYNAMIC SIZE; IMMUNE RESPONSE; IMMUNOGENICITY; INACTIVATION; INDUCER; INDUSTRIAL HYGIENE; INFILTRATION; INFLAMMATION; INGESTION; INHALATION; INJURY; INOCULATION; INTEGRITY; INTESTINAL FLUID; INVERSION; ION RELEASE; LC50; LD50; LIGHT SCATTERING; LIGHT-SCATTERING; LINING; LIPASE; LIPID; LIPOPOLYSACCHARIDE; LONG-TERM; LOOSENING; LUMEN; LYMPHOCYTE; MACROPHAGE; MAINTENANCE; MASS RATIO; MATERIAL; MEDIATOR; MEDICAL APPLICATION; MEMBRANE; METABOLISM; MICROBE; MICROBIOLOGY; MILK; MODALITY; MUG; MULTI-WALLED CARBON NANOTUBE; MULTIWALL CARBON NANOTUBE; MULTIWALLED CARBON NANOTUBE; MWNT; NANOBELT; NANOMATERIAL; NANOPOWDER; NANOROD; NON-SPECIFIC; NON-TOXIC; OCCUPATIONAL EXPOSURE; ORAL ADMINISTRATION; OVERGROWTH; OXIDATIVE STRESS; PARTICULATE; PATHOGEN; PATHOGENESIS; PEPTIDE; PERMEABILITY; PERMEABLE; PHENOLIC; PHOTON CORRELATION SPECTROSCOPY; PHYSICOCHEMICAL PROPERTIES; PHYSIOLOGY; PIG; PIGMENT; POLYACRYLIC ACID; POLYALLYLAMINE HYDROCHLORIDE; POLYDISPERSE; POLYELECTROLYTE; POLYETHYLENE GLYCOL; POLYSTYRENE; POLYVINYLBENZENE; POST EXPOSURE; PRE-TREATMENT; PRETREATMENT; PRIMING; PROPERTIES; PS; QUANTUM DOT; RECONSTITUTED; REDOX SYSTEM; REFINING; REPAIR; REPLICATION; REVERSIBLE; REVIEW; RISK; ROD-LIKE; RODENT; SCANNING ELECTRON MICROGRAPH; SCANNING ELECTRON MICROSCOPY; SECRETION; SEM; SEQUENCING; SETTING; SHORT-TERM; SINGLE CELL; SINGLE WALL CARBON NANOTUBE; SINGLE WALLED CARBON NANOTUBE; SOLUBILISATION; SOLUBILIZATION; SPECIFIC SURFACE; SPECTROSCOPY; SPLEEN; STAINING; STIMULATION; STYRENE POLYMER; SULFATION; SULFIDATION; SULPHATION; SULPHIDATION; SURFACE AREA; SURFACE CHARGE; SURFACE CHEMISTRY; SURFACE PROPERTIES; SURFACE PROPERTY; TARGET; TARGETING; TECHNICAL; TEM; TOLERANCE; TOXICITY; TOXICOKINETIC; TOXICOLOGY; TRANSFECTION; TRANSFORMATION; TRANSLOCATION; TRANSMISSION ELECTRON MICROSCOPY; TRYPAN BLUE; ULTRAFINE; ULTRAVIOLET LIGHT; UNFOLDING; UV LIGHT; VACCINE; VARIABILITY; VEHICLE</t>
  </si>
  <si>
    <t>There is a fundamental gap of knowledge on the health effects caused by the interaction of engineered nanomaterials (ENM) with the gastro-intestinal tract (GIT). This is partly due to the incomplete knowledge of the complex physical and chemical transformations that ENM undergo in the GIT, and partly to the widespread belief that GIT health effects of ENM are much less relevant than pulmonary effects. However, recent experimental findings, considering the role of new players in gut physiology (e.g. the microbiota), shed light on several outcomes of the interaction ENM/GIT. Along with this new information, there is growing direct and indirect evidence that not only ingested ENM, but also inhaled ENM may impact on the GIT. This fact, which may have relevant implications in occupational setting, has never been taken into consideration. This review paper summarises the opinions and findings of a multidisciplinary team of experts, focusing on two main aspects of the issue: 1) ENM interactions within the GIT and their possible consequences, and 2) relevance of gastro-intestinal effects of inhaled ENMs. Under point 1, we analysed how luminal gut-constituents, including mucus, may influence the adherence of ENM to cell surfaces in a size-dependent manner, and how intestinal permeability may be affected by different physico-chemical characteristics of ENM. Cytotoxic, oxidative, genotoxic and inflammatory effects on different GIT cells, as well as effects on microbiota, are also discussed. Concerning point 2, recent studies highlight the relevance of gastro-intestinal handling of inhaled ENM, showing significant excretion with faeces of inhaled ENM and supporting the hypothesis that GIT should be considered an important target of extrapulmonary effects of inhaled ENM. In spite of recent insights on the relevance of the GIT as a target for toxic effects of nanoparticles, there is still a major gap in knowledge regarding the impact of the direct versus indirect oral exposure. This fact probably applies also to larger particles and dictates careful consideration in workers, who carry the highest risk of exposure to particulate matter. 143 Refs.</t>
  </si>
  <si>
    <t>https://umasslowell.idm.oclc.org/login?url=https://search.ebscohost.com/login.aspx?direct=true&amp;db=ply&amp;AN=1277759&amp;site=eds-live</t>
  </si>
  <si>
    <t>mRNAs and miRNAs in whole blood associated with lung hyperplasia, fibrosis, and bronchiolo-alveolar adenoma and adenocarcinoma after multi-walled carbon nanotube inhalation exposure in mice.</t>
  </si>
  <si>
    <t>Snyder-Talkington BN; Dong C; Sargent LM; Porter DW; Staska LM; Hubbs AF; Raese R; McKinney W; Chen BT; Battelli L; Lowry DT; Reynolds SH; Castranova V; Qian Y; Guo NL</t>
  </si>
  <si>
    <t>Journal of applied toxicology : JAT</t>
  </si>
  <si>
    <t>10.1002/jat.3157</t>
  </si>
  <si>
    <t>Adenocarcinoma genetics; Adenoma genetics; Lung pathology; Lung Neoplasms genetics; MicroRNAs blood; Nanotubes, Carbon toxicity; Pulmonary Fibrosis genetics; RNA, Messenger blood; Adenocarcinoma etiology; Adenocarcinoma of Lung; Animals; Gene Regulatory Networks; Hyperplasia; Inhalation Exposure; Lung Neoplasms etiology; Male; Mice; Male</t>
  </si>
  <si>
    <t>Inhalation exposure to multi-walled carbon nanotubes (MWCNT) in mice results in inflammation, fibrosis and the promotion of lung adenocarcinoma; however, the molecular basis behind these pathologies is unknown. This study determined global mRNA and miRNA profiles in whole blood from mice exposed by inhalation to MWCNT that correlated with the presence of lung hyperplasia, fibrosis, and bronchiolo-alveolar adenoma and adenocarcinoma. Six-week-old, male, B6C3F1 mice received a single intraperitoneal injection of either the DNA-damaging agent methylcholanthrene (MCA, 10 µg g(-1) body weight) or vehicle (corn oil). One week after injections, mice were exposed by inhalation to MWCNT (5 mg m(-3), 5 hours per day, 5 days per week) or filtered air (control) for a total of 15 days. At 17 months post-exposure, mice were euthanized and examined for the development of pathological changes in the lung, and whole blood was collected and analyzed using microarray analysis for global mRNA and miRNA expression. Numerous mRNAs and miRNAs in the blood were significantly up- or down-regulated in animals developing pathological changes in the lung after MCA/corn oil administration followed by MWCNT/air inhalation, including fcrl5 and miR-122-5p in the presence of hyperplasia, mthfd2 and miR-206-3p in the presence of fibrosis, fam178a and miR-130a-3p in the presence of bronchiolo-alveolar adenoma, and il7r and miR-210-3p in the presence of bronchiolo-alveolar adenocarcinoma, among others. The changes in miRNA and mRNA expression, and their respective regulatory networks, identified in this study may potentially serve as blood biomarkers for MWCNT-induced lung pathological changes. Copyright © 2015 John Wiley &amp; Sons, Ltd.</t>
  </si>
  <si>
    <t>Thrombospondin-1 mediates multi-walled carbon nanotube induced impairment of arteriolar dilation.</t>
  </si>
  <si>
    <t>Mandler WK; Nurkiewicz TR; Porter DW; Olfert IM</t>
  </si>
  <si>
    <t>10.1080/17435390.2016.1277275</t>
  </si>
  <si>
    <t>Arterioles drug effects; Endothelium, Vascular drug effects; Lung blood supply; Nanotubes, Carbon toxicity; Thrombospondin 1 metabolism; Vasodilation drug effects; Animals; Arterioles physiopathology; Endothelium, Vascular physiopathology; Leukocyte Rolling drug effects; Lung metabolism; Male; Mice; Mice, Inbred C57BL; Mice, Knockout; Microcirculation drug effects; Nanotubes, Carbon chemistry; Thrombospondin 1 genetics; Vasodilation genetics; Male</t>
  </si>
  <si>
    <t>Pulmonary exposure to multi-walled carbon nanotubes (MWCNT) has been shown to disrupt endothelium-dependent arteriolar dilation in the peripheral microcirculation. The molecular mechanisms behind these arteriolar disruptions have yet to be fully elucidated. The secreted matricellular matrix protein thrombospondin-1 (TSP-1) is capable of moderating arteriolar vasodilation by inhibiting soluble guanylate cyclase activity. We hypothesized that TSP-1 may be a link between nanomaterial exposure and observed peripheral microvascular dysfunction. To test this hypothesis, wild-type C57B6J (WT) and TSP-1 knockout (KO) mice were exposed via lung aspiration to 50 μg MWCNT or a Sham dispersion medium control. Following exposure (24 h), arteriolar characteristics and reactivity were measured in the gluteus maximus muscle using intravital microscopy (IVM) coupled with microiontophoretic delivery of acetylcholine (ACh) or sodium nitroprusside (SNP). In WT mice exposed to MWCNT, skeletal muscle TSP-1 protein increased &gt; fivefold compared to Sham exposed, and exhibited a 39% and 47% decrease in endothelium-dependent and -independent vasodilation, respectively. In contrast, TSP-1 protein was not increased following MWCNT exposure in KO mice and exhibited no loss in dilatory capacity. Microvascular leukocyte-endothelium interactions were measured by assessing leukocyte adhesion and rolling activity in third order venules. The WT + MWCNT group demonstrated 223% higher leukocyte rolling compared to the WT + Sham controls. TSP-1 KO animals exposed to MWCNT showed no differences from the WT + Sham control. These data provide evidence that TSP-1 is likely a central mediator of the systemic microvascular dysfunction that follows pulmonary MWCNT exposure.</t>
  </si>
  <si>
    <t>Aerosol generation and characterization of multi-walled carbon nanotubes exposed to cells cultured at the air-liquid interface.</t>
  </si>
  <si>
    <t>Polk WW; Sharma M; Sayes CM; Hotchkiss JA; Clippinger AJ</t>
  </si>
  <si>
    <t>10.1186/s12989-016-0131-y</t>
  </si>
  <si>
    <t>Aerosol generation and characterization are critical components in the assessment of the inhalation hazards of engineered nanomaterials (NMs). An extensive review was conducted on aerosol generation and exposure apparatus as part of an international expert workshop convened to discuss the design of an in vitro testing strategy to assess pulmonary toxicity following exposure to aerosolized particles. More specifically, this workshop focused on the design of an in vitro method to predict the development of pulmonary fibrosis in humans following exposure to multi-walled carbon nanotubes (MWCNTs). Aerosol generators, for dry or liquid particle suspension aerosolization, and exposure chambers, including both commercially available systems and those developed by independent researchers, were evaluated. Additionally, characterization methods that can be used and the time points at which characterization can be conducted in order to interpret in vitro exposure results were assessed. Summarized below is the information presented and discussed regarding the relevance of various aerosol generation and characterization techniques specific to aerosolized MWCNTs exposed to cells cultured at the air-liquid interface (ALI). The generation of MWCNT aerosols relevant to human exposures and their characterization throughout exposure in an ALI system is critical for extrapolation of in vitro results to toxicological outcomes in humans.</t>
  </si>
  <si>
    <t>https://umasslowell.idm.oclc.org/login?url=https://search.ebscohost.com/login.aspx?direct=true&amp;db=cmedm&amp;AN=27108236&amp;site=eds-live</t>
  </si>
  <si>
    <t>Carbon nanotubes and crystalline silica stimulate robust ROS production, inflammasome activation, and IL-1β secretion in macrophages to induce myofibroblast transformation.</t>
  </si>
  <si>
    <t>Hindman B; Ma Q</t>
  </si>
  <si>
    <t>Archives of toxicology</t>
  </si>
  <si>
    <t>10.1007/s00204-019-02411-y</t>
  </si>
  <si>
    <t>Cell Differentiation drug effects; Inflammasomes drug effects; Interleukin-1beta metabolism; Macrophages drug effects; Myofibroblasts drug effects; Nanotubes, Carbon toxicity; Reactive Oxygen Species metabolism; Silicon Dioxide toxicity; Animals; Cell Differentiation immunology; Cell Line; Cell Proliferation drug effects; Culture Media, Conditioned; Humans; Inflammasomes immunology; Lipopolysaccharides pharmacology; Lung drug effects; Lung pathology; Macrophages immunology; Macrophages pathology; Mice; Myofibroblasts immunology; Myofibroblasts pathology; Nanotubes, Carbon chemistry; Silicon Dioxide chemistry; Soot toxicity; Transforming Growth Factor beta1 pharmacology</t>
  </si>
  <si>
    <t>Pulmonary exposure to inhaled particulates elicits complex inflammatory and fibrotic responses that may progress to chronic fibrosis. The fibrogenic potentials of respirable particulates are influenced by their physicochemical properties and their interactions with major pathways to drive fibrotic development in the lung. Macrophages were exposed to six carbon nanotubes (CNTs) of varying dimensions, crystalline silica, or carbon black (CB), with lipopolysaccharide (LPS) and transforming growth factor (TGF)-β1 as positive controls. Macrophage-conditioned media was collected and applied to cultures of human pulmonary fibroblast line WI38-VA13 to induce myofibroblast transformation. Multi-walled and single-walled CNTs (MWCNTs and SWCNTs, respectively) and silica, but not CB, stimulated robust myofibroblast transformation through macrophage-conditioned media. On an equal weight basis, MWCNTs induced higher induction than SWCNTs. High induction was observed for MWCNTs with a long and slender or a short and rigid shape, and silica, at levels comparable to those by LPS and TGF-β1. Fibrogenic particulates induced high levels of IL-1β mRNA expression and protein secretion that are required for macrophage-guided myofibroblast transformation. Induction of IL-1β is dependent on the activation of the NLRP3 (NOD-like receptor family, pyrin domain containing 3) inflammasome and ROS (reactive oxygen species) production in macrophages, as inhibition of NLRP3 by MCC950 and reduction of ROS production by N-acetylcysteine blocked NLRP3 activation, IL-1β induction, and fibroblast activation and differentiation. Therefore, fibrogenic CNTs and silica, but not CB, elicit robust macrophage-guided myofibroblast transformation, which depends on the induction of IL-1β through the NLRP3 inflammasome pathway and the increased production of ROS in macrophages.</t>
  </si>
  <si>
    <t>Epoxy composite dusts with and without carbon nanotubes cause similar pulmonary responses, but differences in liver histology in mice following pulmonary deposition.</t>
  </si>
  <si>
    <t>Saber AT; Mortensen A; Szarek J; Koponen IK; Levin M; Jacobsen NR; Pozzebon ME; Mucelli SP; Rickerby DG; Kling K; Atluri R; Madsen AM; Jackson P; Kyjovska ZO; Vogel U; Jensen KA; Wallin H</t>
  </si>
  <si>
    <t>10.1186/s12989-016-0148-2</t>
  </si>
  <si>
    <t>Background: The toxicity of dusts from mechanical abrasion of multi-walled carbon nanotube (CNT) epoxy nanocomposites is unknown. We compared the toxic effects of dusts generated by sanding of epoxy composites with and without CNT. The used CNT type was included for comparison. Methods: Mice received a single intratracheal instillation of 18, 54 and 162 μg of CNT or 54, 162 and 486 μg of the sanding dust from epoxy composite with and without CNT. DNA damage in lung and liver, lung inflammation and liver histology were evaluated 1, 3 and 28 days after intratracheal instillation. Furthermore, the mRNA expression of interleukin 6 and heme oxygenase 1 was measured in the lungs and serum amyloid A1 in the liver. Printex 90 carbon black was included as a reference particle. Results: Pulmonary exposure to CNT and all dusts obtained by sanding epoxy composite boards resulted in recruitment of inflammatory cells into lung lumen: On day 1 after instillation these cells were primarily neutrophils but on day 3, eosinophils contributed significantly to the cell population. There were still increased numbers of neutrophils 28 days after intratracheal instillation of the highest dose of the epoxy dusts. Both CNT and epoxy dusts induced DNA damage in lung tissue up to 3 days after intratracheal instillation but not in liver tissue. There was no additive effect of adding CNT to epoxy resins for any of the pulmonary endpoints. In livers of mice instilled with CNT and epoxy dust with CNTs inflammatory and necrotic histological changes were observed, however, not in mice instilled with epoxy dust without CNT. Conclusions: Pulmonary deposition of epoxy dusts with and without CNT induced inflammation and DNA damage in lung tissue. There was no additive effect of adding CNT to epoxies for any of the pulmonary endpoints. However, hepatic inflammatory and necrotic histopathological changes were seen in mice instilled with sanding dust from CNT-containing epoxy but not in mice instilled with reference epoxy.</t>
  </si>
  <si>
    <t>https://umasslowell.idm.oclc.org/login?url=https://search.ebscohost.com/login.aspx?direct=true&amp;db=cmedm&amp;AN=27357593&amp;site=eds-live</t>
  </si>
  <si>
    <t>Suppression of basal and carbon nanotube-induced oxidative stress, inflammation and fibrosis in mouse lungs by Nrf2.</t>
  </si>
  <si>
    <t>10.3109/17435390.2015.1110758</t>
  </si>
  <si>
    <t>The lungs are susceptible to oxidative damage by inhaled pathogenic agents, including multi-walled carbon nanotubes (MWCNT). The nuclear factor erythroid 2-related factor 2 (Nrf2) has been implicated in regulating the body's defense against oxidative stress. Here, we analyzed the function of Nrf2 in the lungs. Under a basal condition, Nrf2 knockout (KO) mice showed apparent pulmonary infiltration of granulocytes, macrophages and B and T lymphocytes, and elevated deposition of collagen fibers. Exposure to MWCNT (XNRI MWNT-7, Mitsui, Tokyo, Japan) by pharyngeal aspiration elicited rapid inflammatory and fibrotic responses in a dose (0, 5, 20 and 40 μg) and time (1, 3, 7 and 14 d)-dependent manner. The responses reached peak levels on day 7 post-exposure to 40 μg MWCNT, evidenced by massive inflammatory infiltration and formation of inflammatory and fibrotic foci, which were more evident in Nrf2 KO than wild-type (WT) lungs. At the molecular level, Nrf2 protein was detected at a low level under a basal condition, and was dramatically increased by MWCNT in WT, but not Nrf2 KO, lungs. Activation of Nrf2 was inversely correlated with induced expression of fibrosis marker genes and profibrotic cytokines. Furthermore, the levels of ROS and oxidative stress were remarkably higher in Nrf2 KO than WT lungs under a physiological condition, and were dramatically increased by MWCNT, with the increase significantly more striking in KO lungs. The findings reveal that Nrf2 plays an important role in suppressing the basal and MWCNT-induced oxidant production, inflammation and fibrosis in the lungs, thereby protecting against MWCNT lung toxicity.</t>
  </si>
  <si>
    <t>https://umasslowell.idm.oclc.org/login?url=https://search.ebscohost.com/login.aspx?direct=true&amp;db=cmedm&amp;AN=26592091&amp;site=eds-live</t>
  </si>
  <si>
    <t>Nanoparticle exposure driven circulating bioactive peptidome causes systemic inflammation and vascular dysfunction.</t>
  </si>
  <si>
    <t>Mostovenko E; Young T; Muldoon PP; Bishop L; Canal CG; Vucetic A; Zeidler-Erdely PC; Erdely A; Campen MJ; Ottens AK</t>
  </si>
  <si>
    <t>10.1186/s12989-019-0304-6</t>
  </si>
  <si>
    <t>Endothelial Cells drug effects; Endothelium, Vascular drug effects; Inhalation Exposure adverse effects; Lung drug effects; Nanotubes, Carbon toxicity; Peptide Fragments blood; Animals; Biomarkers blood; Bronchoalveolar Lavage Fluid chemistry; Bronchoalveolar Lavage Fluid immunology; Cytokines metabolism; Endothelial Cells immunology; Endothelium, Vascular immunology; Endothelium, Vascular physiopathology; Extracellular Matrix drug effects; Extracellular Matrix immunology; Gene Expression drug effects; Inflammation; Lung immunology; Lung metabolism; Male; Matrix Metalloproteinase 9 genetics; Matrix Metalloproteinase 9 metabolism; Mice, Inbred C57BL; Nanotubes, Carbon chemistry; Male</t>
  </si>
  <si>
    <t>Background: The mechanisms driving systemic effects consequent pulmonary nanoparticle exposure remain unclear. Recent work has established the existence of an indirect process by which factors released from the lung into the circulation promote systemic inflammation and cellular dysfunction, particularly on the vasculature. However, the composition of circulating contributing factors and how they are produced remains unknown. Evidence suggests matrix protease involvement; thus, here we used a well-characterized multi-walled carbon nanotube (MWCNT) oropharyngeal aspiration model with known vascular effects to assess the distinct contribution of nanoparticle-induced peptide fragments in driving systemic pathobiology. Results: Data-independent mass spectrometry enabled the unbiased quantitative characterization of 841 significant MWCNT-responses within an enriched peptide fraction, with 567 of these factors demonstrating significant correlation across animal-paired bronchoalveolar lavage and serum biofluids. A database search curated for known matrix protease substrates and predicted signaling motifs enabled identification of 73 MWCNT-responsive peptides, which were significantly associated with an abnormal cardiovascular phenotype, extracellular matrix organization, immune-inflammatory processes, cell receptor signaling, and a MWCNT-altered serum exosome population. Production of a diverse peptidomic response was supported by a wide number of upregulated matrix and lysosomal proteases in the lung after MWCNT exposure. The peptide fraction was then found bioactive, producing endothelial cell inflammation and vascular dysfunction ex vivo akin to that induced with whole serum. Results implicate receptor ligand functionality in driving systemic effects, exemplified by an identified 59-mer thrombospondin fragment, replete with CD36 modulatory motifs, that when synthesized produced an anti-angiogenic response in vitro matching that of the peptide fraction. Other identified peptides point to integrin ligand functionality and more broadly to a diversity of receptor-mediated bioactivity induced by the peptidomic response to nanoparticle exposure. Conclusion: The present study demonstrates that pulmonary-sequestered nanoparticles, such as multi-walled carbon nanotubes, acutely upregulate a diverse profile of matrix proteases, and induce a complex peptidomic response across lung and blood compartments. The serum peptide fraction, having cell-surface receptor ligand properties, conveys peripheral bioactivity in promoting endothelial cell inflammation, vasodilatory dysfunction and inhibiting angiogenesis. Results here establish peptide fragments as indirect, non-cytokine mediators and putative biomarkers of systemic health outcomes from nanoparticle exposure.</t>
  </si>
  <si>
    <t>In vitro-in vivo correlations of pulmonary inflammogenicity and genotoxicity of MWCNT.</t>
  </si>
  <si>
    <t>Di Ianni E; Erdem JS; Møller P; Sahlgren NM; Poulsen SS; Knudsen KB; Zienolddiny S; Saber AT; Wallin H; Vogel U; Jacobsen NR</t>
  </si>
  <si>
    <t>10.1186/s12989-021-00413-2</t>
  </si>
  <si>
    <t>Background: Multi-walled carbon nanotubes (MWCNT) have received attention due to extraordinary properties, resulting in concerns for occupational health and safety. Costs and ethical concerns of animal testing drive a need for in vitro models with predictive power in respiratory toxicity. The aim of this study was to assess pro-inflammatory response (Interleukin-8 expression, IL-8) and genotoxicity (DNA strand breaks) caused by MWCNT with different physicochemical properties in different pulmonary cell models and correlate these to previously published in vivo data. Seven MWCNT were selected; two long/thick (NRCWE-006/Mitsui-7 and NM-401), two short/thin (NM-400 and NM-403), a pristine (NRCWE-040) and two surface modified; hydroxylated (NRCWE-041) and carboxylated (NRCWE-042). Carbon black Printex90 (CB) was included as benchmark material. Human alveolar epithelial cells (A549) and monocyte-derived macrophages (THP-1a) were exposed to nanomaterials (NM) in submerged conditions, and two materials (NM-400 and NM-401) in co-cultures of A549/THP-1a and lung fibroblasts (WI-38) in an air-liquid interface (ALI) system. Effective doses were quantified by thermo-gravimetric-mass spectrometry analysis (TGA-MS). To compare genotoxicity in vitro and in vivo, we developed a scoring system based on a categorization of effects into standard deviation (SD) units (&lt; 1, 1, 2, 3 or 4 standard deviation increases) for the increasing genotoxicity. Results: Effective doses were shown to be 25 to 53%, and 21 to 57% of the doses administered to A549 and THP-1a, respectively. In submerged conditions (A549 and THP-1a cells), all NM induced dose-dependent IL-8 expression. NM-401 and NRCWE-006 caused the strongest pro-inflammatory response. In the ALI-exposed co-culture, only NM-401 caused increased IL-8 expression, and no DNA strand breaks were observed. Strong correlations were found between in vitro and in vivo inflammation when doses were normalized by surface area (also proxy for diameter and length). Significantly increased DNA damage was found for all MWCNT in THP-1a cells, and for short MWCNT in A549 cells. A concordance in genotoxicity of 83% was obtained between THP-1a cells and broncho-alveolar lavaged (BAL) cells. Conclusion: This study shows correlations of pro-inflammatory potential in A549 and THP-1a cells with neutrophil influx in mice, and concordance in genotoxic response between THP-1a cells and BAL cells, for seven MWCNT. © 2021. The Author(s).</t>
  </si>
  <si>
    <t>https://umasslowell.idm.oclc.org/login?url=https://search.ebscohost.com/login.aspx?direct=true&amp;db=cmedm&amp;AN=34301283&amp;site=eds-live</t>
  </si>
  <si>
    <t>Cytotoxicity and genotoxicity of MWCNT-7 and crocidolite: assessment in alveolar epithelial cells versus their coculture with monocyte-derived macrophages.</t>
  </si>
  <si>
    <t>Ventura C; Pereira JFS; Matos P; Marques B; Jordan P; Sousa-Uva A; Silva MJ</t>
  </si>
  <si>
    <t>10.1080/17435390.2019.1695975</t>
  </si>
  <si>
    <t>Alveolar Epithelial Cells drug effects; Asbestos, Crocidolite toxicity; DNA Damage; Epithelial-Mesenchymal Transition drug effects; Macrophages drug effects; Nanotubes, Carbon toxicity; A549 Cells; Alveolar Epithelial Cells pathology; Cell Survival drug effects; Coculture Techniques; Comet Assay; Epithelial-Mesenchymal Transition genetics; Humans; Macrophages pathology</t>
  </si>
  <si>
    <t>In the past years, several in vitro studies have addressed the pulmonary toxicity of multi-walled carbon nanotubes (MWCNT) and compared it with that caused by asbestos fibers, but their conclusions have been somewhat inconsistent and difficult to extrapolate to in vivo . Since cell coculture models were proposed to better represent the in vivo conditions than conventional monocultures, this work intended to compare the cytotoxicity and genotoxicity of MWCNT-7 (Mitsui-7) and crocidolite using A549 cells grown in a conventional monoculture or in coculture with THP-1 macrophages. Although a decrease in A549 viability was noted following exposure to a concentration range of MWCNT-7 and crocidolite, no viability change occurred in similarly exposed cocultures. Early events indicating epithelial to mesenchymal transition (EMT) were observed which could explain apoptosis resistance. The comet assay results were similar between the two models, being positive and negative for crocidolite and MWCNT-7, respectively. An increase in the micronucleus frequency was detected in the cocultured A549-treated cells with both materials, but not in the monoculture. On the other hand, exposure of A549 monocultures to MWCNT-7 induced a highly significant increase in nucleoplasmic bridges in which those were found embedded. Our overall results demonstrate that (i) both materials are cytotoxic and genotoxic, (ii) the presence of THP-1 macrophages upholds the viability of A549 cells and increases the aneugenic/clastogenic effects of both materials probably through EMT, and (iii) MWCNT-7 induces the formation of nucleoplasmic bridges in A549 cells.</t>
  </si>
  <si>
    <t>https://umasslowell.idm.oclc.org/login?url=https://search.ebscohost.com/login.aspx?direct=true&amp;db=cmedm&amp;AN=32046553&amp;site=eds-live</t>
  </si>
  <si>
    <t>Journal of toxicology and environmental health. Part A</t>
  </si>
  <si>
    <t>Expert consensus on an in vitro approach to assess pulmonary fibrogenic potential of aerosolized nanomaterials.</t>
  </si>
  <si>
    <t>Clippinger, Amy; Ahluwalia, Arti; Allen, David; Bonner, James; Casey, Warren; Castranova, Vincent; David, Raymond; Halappanavar, Sabina; Hotchkiss, Jon; Jarabek, Annie; Maier, Monika; Polk, William; Rothen-Rutishauser, Barbara; Sayes, Christie; Sayre, Phil; Sharma, Monita; Stone, Vicki</t>
  </si>
  <si>
    <t>10.1007/s00204-016-1717-8</t>
  </si>
  <si>
    <t>MULTIWALLED carbon nanotubes; TOXICOLOGY of poisonous gases; PULMONARY fibrosis; NANOSTRUCTURED materials; LUNG diseases; PREVENTION; DISEASE risk factors</t>
  </si>
  <si>
    <t>The increasing use of multi-walled carbon nanotubes (MWCNTs) in consumer products and their potential to induce adverse lung effects following inhalation has lead to much interest in better understanding the hazard associated with these nanomaterials (NMs). While the current regulatory requirement for substances of concern, such as MWCNTs, in many jurisdictions is a 90-day rodent inhalation test, the monetary, ethical, and scientific concerns associated with this test led an international expert group to convene in Washington, DC, USA, to discuss alternative approaches to evaluate the inhalation toxicity of MWCNTs. Pulmonary fibrosis was identified as a key adverse outcome linked to MWCNT exposure, and recommendations were made on the design of an in vitro assay that is predictive of the fibrotic potential of MWCNTs. While fibrosis takes weeks or months to develop in vivo, an in vitro test system may more rapidly predict fibrogenic potential by monitoring pro-fibrotic mediators (e.g., cytokines and growth factors). Therefore, the workshop discussions focused on the necessary specifications related to the development and evaluation of such an in vitro system. Recommendations were made for designing a system using lung-relevant cells co-cultured at the air-liquid interface to assess the pro-fibrogenic potential of aerosolized MWCNTs, while considering human-relevant dosimetry and NM life cycle transformations. The workshop discussions provided the fundamental design components of an air-liquid interface in vitro test system that will be subsequently expanded to the development of an alternative testing strategy to predict pulmonary toxicity and to generate data that will enable effective risk assessment of NMs. [ABSTRACT FROM AUTHOR] Copyright of Archives of 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</si>
  <si>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Mouse pulmonary dose- and time course-responses induced by exposure to nitrogen-doped multi-walled carbon nanotubes.</t>
  </si>
  <si>
    <t>Porter, Dale W.; Orandle, Marlene; Zheng, Peng; Wu, Nianqiang; Hamilton, Raymond F.; Holian, Andrij; Chen, Bean T.; Andrew, Michael; Wolfarth, Michael G.; Battelli, Lori; Tsuruoka, Shuji; Terrones, Mauricio; Castranova, Vince</t>
  </si>
  <si>
    <t>Inhalation Toxicology</t>
  </si>
  <si>
    <t>10.1080/08958378.2020.1723746</t>
  </si>
  <si>
    <t>Objective: In this study, we compared in vitro and in vivo bioactivity of nitrogen-doped multi-walled carbon nanotubes (NDMWCNT) to MWCNT to test the hypothesis that nitrogen doping would alter bioactivity. Materials and Methods: High-resolution transmission electron microscopy (TEM) confirmed the multilayer structure of MWCNT with an average layer distance of 0.36 nm, which was not altered by nitrogen doping: the nanomaterials had similar widths and lengths. In vitro studies with THP-1 cells and alveolar macrophages from C57BL/6 mice demonstrated that NDMWCNT were less cytotoxic and stimulated less IL-1β release compared to MWCNT. For in vivo studies, male C57BL/6J mice received a single dose of dispersion medium (DM), 2.5, 10 or 40 µg/mouse of NDMWCNT, or 40 µg/mouse of MWCNT by oropharyngeal aspiration. Animals were euthanized between 1 and 7 days post-exposure for whole lung lavage (WLL) studies. Results and Discussion: NDMWCNT caused time- and dose-dependent pulmonary inflammation. However, it was less than that caused by MWCNT. Activation of the NLRP3 inflammasome was assessed in particle-exposed mice by determining cytokine production in WLL fluid at 1 day post-exposure. Compared to DM-exposed mice, IL-1β and IL-18 were significantly increased in MWCNT- and NDMWCNT-exposed mice, but the increase caused by NDMWCNT was less than MWCNT. At 56 days post-exposure, histopathology determined lung fibrosis in MWCNT-exposed mice was greater than NDMWCNT-exposed mice. Conclusions: These data indicate nitrogen doping of MWCNT decreases their bioactivity, as reflected with lower in vitro and in vivo toxicity inflammation and lung disease. The lower activation of the NLRP3 inflammasome may be responsible. Abbreviations: NDMWCNT: nitrogen-doped multi-walled carbon nanotubes; MWCNT: multi-walled carbon nanotubes; TEM: transmission electron microscopy; HRTEM: high resolution transmission electron microscopy; IL-1ß: interleukin-1ß; DM: dispersion medium; WLL: whole lung lavage; IL-18: interleukin-18; GSD: geometric standard deviation; XPS: X-ray photoelectron spectroscopy; SEM: standard error of the mean; PMA: phorbol 12-myristate 13-acetate; LPS: lipopolysacharride; LDH: lactate dehydrogenase; AM: alveolar macrophage; PMN: polymorphonuclear leukocyte [ABSTRACT FROM AUTHOR] Copyright of Inhalation 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</si>
  <si>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https://umasslowell.idm.oclc.org/login?url=https://search.ebscohost.com/login.aspx?direct=true&amp;db=edb&amp;AN=142223110&amp;site=eds-live</t>
  </si>
  <si>
    <t>28-Day inhalation toxicity study with evaluation of lung deposition and retention of tangled multi-walled carbon nanotubes.</t>
  </si>
  <si>
    <t>10.1080/17435390.2019.1700568</t>
  </si>
  <si>
    <t>Resolution of Pulmonary Inflammation Induced by Carbon Nanotubes and Fullerenes in Mice: Role of Macrophage Polarization.</t>
  </si>
  <si>
    <t>Lim, Chol Seung; Porter, Dale W.; Orandle, Marlene S.; Green, Brett J.; Barnes, Mark A.; Croston, Tara L.; Wolfarth, Michael G.; Battelli, Lori A.; Andrew, Michael E.; Beezhold, Donald H.; Siegel, Paul D.; Ma, Qiang</t>
  </si>
  <si>
    <t>Frontiers in Immunology</t>
  </si>
  <si>
    <t>10.3389/fimmu.2020.01186</t>
  </si>
  <si>
    <t>Pulmonary exposure to certain engineered nanomaterials (ENMs) causes chronic lesions like fibrosis and cancer in animal models as a result of unresolved inflammation. Resolution of inflammation involves the time-dependent biosynthesis of lipid mediators (LMs)—in particular, specialized pro-resolving mediators (SPMs). To understand how ENM-induced pulmonary inflammation is resolved, we analyzed the inflammatory and pro-resolving responses to fibrogenic multi-walled carbon nanotubes (MWCNTs, Mitsui-7) and low-toxicity fullerenes (fullerene C60, C60F). Pharyngeal aspiration of MWCNTs at 40 μg/mouse or C60F at a dose above 640 μg/mouse elicited pulmonary effects in B6C3F1 mice. Both ENMs stimulated acute inflammation, predominated by neutrophils, in the lung at day 1, which transitioned to histiocytic inflammation by day 7. By day 28, the lesion in MWCNT-exposed mice progressed to fibrotic granulomas, whereas it remained as alveolar histiocytosis in C60F-exposed mice. Flow cytometric profiling of whole lung lavage (WLL) cells revealed that neutrophil recruitment was the greatest at day 1 and declined to 36.6% of that level in MWCNT- and 16.8% in C60F-treated mice by day 7, and to basal levels by day 28, suggesting a rapid initiation phase and an extended resolution phase. Both ENMs induced high levels of proinflammatory leukotriene B4 (LTB4) and prostaglandin E2 (PGE2) with peaks at day 1, and high levels of SPMs resolvin D1 (RvD1) and E1 (RvE1) with peaks at day 7. MWCNTs and C60F induced time-dependent polarization of M1 macrophages with a peak at day 1 and subsequently of M2 macrophages with a peak at day 7 in the lung, accompanied by elevated levels of type 1 or type 2 cytokines, respectively. M1 macrophages exhibited preferential induction of arachidonate 5-lipoxygenase activating protein (ALOX5AP), whereas M2 macrophages had a high level expression of arachidonate 15-lipoxygenase (ALOX15). Polarization of macrophages in vitro differentially induced ALOX5AP in M1 macrophages or ALOX15 in M2 macrophages resulting in increased preferential biosynthesis of proinflammatory LMs or SPMs. MWCNTs increased the M1- or M2-specific production of LMs accordingly. These findings support a mechanism by which persistent ENM-induced neutrophilic inflammation is actively resolved through time-dependent polarization of macrophages and enhanced biosynthesis of specialized LMs via distinct ALOX pathways. [ABSTRACT FROM AUTHOR] Copyright of Frontiers in Immunology is the property of Frontiers Media 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</si>
  <si>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https://umasslowell.idm.oclc.org/login?url=https://search.ebscohost.com/login.aspx?direct=true&amp;db=edb&amp;AN=143785426&amp;site=eds-live</t>
  </si>
  <si>
    <t>Predicting pulmonary fibrosis in humans after exposure to multi-walled carbon nanotubes (MWCNTs).</t>
  </si>
  <si>
    <t>Sharma, Monita; Nikota, Jake; Halappanavar, Sabina; Castranova, Vincent; Rothen-Rutishauser, Barbara; Clippinger, Amy</t>
  </si>
  <si>
    <t>10.1007/s00204-016-1742-7</t>
  </si>
  <si>
    <t>The increased production and use of multi-walled carbon nanotubes (MWCNTs) in a diverse array of consumer, medical, and industrial applications have raised concerns about potential human exposure to these materials in the workplace and ambient environments. Inhalation is a primary route of exposure to MWCNTs, and the existing data indicate that they are potentially hazardous to human health. While a 90-day rodent inhalation test (e.g., OECD Test No. 413: subchronic inhalation toxicity: 90-day study or EPA Health Effects Test Guidelines OPPTS 870.3465 90-day inhalation toxicity) is recommended by the U.S. Environmental Protection Agency Office of Pollution Prevention and Toxics for MWCNTs (and other CNTs) if they are to be commercially produced (Godwin et al. in ACS Nano 9:3409-3417, ), this test is time and cost-intensive and subject to scientific and ethical concerns. As a result, there has been much interest in transitioning away from studies on animals and moving toward human-based in vitro and in silico models. However, given the multiple mechanisms of toxicity associated with subchronic exposure to inhaled MWCNTs, a battery of non-animal tests will likely be needed to evaluate the key endpoints assessed by the 90-day rodent study. Pulmonary fibrosis is an important adverse outcome related to inhalation exposure to MWCNTs and one that the non-animal approach should be able to assess. This review summarizes the state-of-the-science regarding in vivo and in vitro toxicological methods for predicting MWCNT-induced pulmonary fibrosis. [ABSTRACT FROM AUTHOR] Copyright of Archives of Toxicology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</si>
  <si>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https://umasslowell.idm.oclc.org/login?url=https://search.ebscohost.com/login.aspx?direct=true&amp;db=edb&amp;AN=115928821&amp;site=eds-live</t>
  </si>
  <si>
    <t>Multi-walled carbon nanotubes directly induce epithelial-mesenchymal transition in human bronchial epithelial cells via the TGF-β-mediated Akt/GSK-3β/SNAIL-1 signalling pathway.</t>
  </si>
  <si>
    <t>Polimeni, Manuela; Gulino, Giulia Rossana; Gazzano, Elena; Kopecka, Joanna; Marucco, Arianna; Fenoglio, Ivana; Cesano, Federico; Campagnolo, Luisa; Magrini, Andrea; Pietroiusti, Antonio; Ghigo, Dario; Aldieri, Elisabetta</t>
  </si>
  <si>
    <t>Particle &amp; Fibre Toxicology</t>
  </si>
  <si>
    <t>10.1186/s12989-016-0138-4</t>
  </si>
  <si>
    <t>Background: Multi-walled carbon nanotubes (MWCNT) are currently under intense toxicological investigation due to concern on their potential health effects. Current in vitro and in vivo data indicate that MWCNT exposure is strongly associated with lung toxicity (inflammation, fibrosis, granuloma, cancer and airway injury) and their effects might be comparable to asbestos-induced carcinogenesis. Although fibrosis is a multi-origin disease, epithelial-mesenchymal transition (EMT) is recently recognized as an important pathway in cell transformation. It is known that MWCNT exposure induces EMT through the activation of the TGF-β/Smad signalling pathway thus promoting pulmonary fibrosis, but the molecular mechanisms involved are not fully understood. In the present work we propose a new mechanism involving a TGF-β-mediated signalling pathway. Methods: Human bronchial epithelial cells were incubated with two different MWCNT samples at various concentrations for up to 96 h and several markers of EMT were investigated. Quantitative real time PCR, western blot, immunofluorescent staining and gelatin zymographies were performed to detect the marker protein alterations. ELISA was performed to evaluate TGF-β production. Experiments with neutralizing anti-TGF-β antibody, specific inhibitors of GSK-3β and Akt and siRNA were carried out in order to confirm their involvement in MWCNT-induced EMT. In vivo experiments of pharyngeal aspiration in C57BL/6 mice were also performed. Data were analyzed by a one-way ANOVA with Tukey's post-hoc test. Results: Fully characterized MWCNT (mean length &lt; 5 μm) are able to induce EMT in an in vitro human model (BEAS-2B cells) after long-term incubation at sub-cytotoxic concentrations. MWCNT stimulate TGF-β secretion, Akt activation and GSK-3β inhibition, which induces nuclear accumulation of SNAIL-1 and its transcriptional activity, thus contributing to switch on the EMT program. Moreover, a significant increment of nuclear β-catenin - due to E-cadherin repression and following translocation to nucleus - likely reinforces signalling for EMT promotion. In vivo results supported the occurrence of pulmonary fibrosis following MWCNT exposure. Conclusions: We demonstrate a new molecular mechanism of MWCNT-mediated EMT, which is Smad-independent and involves TGF-β and its intracellular effectors Akt/GSK-3β that activate the SNAIL-1 signalling pathway. This finding suggests potential novel targets in the development of therapeutic and preventive approaches. [ABSTRACT FROM AUTHOR] Copyright of Particle &amp; Fibre Toxicology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</si>
  <si>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https://umasslowell.idm.oclc.org/login?url=https://search.ebscohost.com/login.aspx?direct=true&amp;db=edb&amp;AN=116177860&amp;site=eds-live</t>
  </si>
  <si>
    <t>Long-term polarization of alveolar macrophages to a profibrotic phenotype after inhalation exposure to multi-wall carbon nanotubes.</t>
  </si>
  <si>
    <t>Otsuka, Kunihiro; Yamada, Koichi; Taquahashi, Yuhji; Arakaki, Rieko; Ushio, Aya; Saito, Masako; Yamada, Akiko; Tsunematsu, Takaaki; Kudo, Yasusei; Kanno, Jun; Ishimaru, Naozumi</t>
  </si>
  <si>
    <t>PLoS ONE</t>
  </si>
  <si>
    <t>10.1371/journal.pone.0205702</t>
  </si>
  <si>
    <t>Background: Nanomaterials are widely used in various fields. Although the toxicity of carbon nanotubes (CNTs) in pulmonary tissues has been demonstrated, the toxicological effect of CNTs on the immune system in the lung remains unclear. Methods and finding: In this study, exposure to Taquann-treated multi-walled CNTs (T-CNTs) was performed using aerosols generated in an inhalation chamber. At 12 months after T-CNT exposure, alveolar inflammation with macrophage accumulation and hypertrophy of the alveolar walls were observed. In addition, fibrotic lesions were enhanced by T-CNT exposure. The macrophages in the bronchoalveolar lavage fluid of T-CNT-exposed mice were not largely shifted to any particular population, and were a mixed phenotype with M1 and M2 polarization. Moreover, the alveolar macrophages of T-CNT-exposed mice produced matrix metalloprotinase-12. Conclusions: These results suggest that T-CNT exposure promoted chronic inflammation and fibrotic lesion formation in profibrotic macrophages for prolonged periods. [ABSTRACT FROM AUTHOR] Copyright of PLoS ONE is the property of Public Library of Science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</si>
  <si>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https://umasslowell.idm.oclc.org/login?url=https://search.ebscohost.com/login.aspx?direct=true&amp;db=edb&amp;AN=132666104&amp;site=eds-live</t>
  </si>
  <si>
    <t>Multi-walled carbon nanotubes activate and shift polarization of pulmonary macrophages and dendritic cells in an in vivo model of chronic obstructive lung disease.</t>
  </si>
  <si>
    <t>Beyeler S; Steiner S; Wotzkow C; Tschanz SA; Adhanom Sengal A; Wick P; Haenni B; Alves MP; von Garnier C; Blank F</t>
  </si>
  <si>
    <t>10.1080/17435390.2019.1663954</t>
  </si>
  <si>
    <t>Dendritic Cells drug effects; Lung drug effects; Macrophages, Alveolar drug effects; Nanotubes, Carbon toxicity; Pulmonary Disease, Chronic Obstructive chemically induced; Animals; Bronchoalveolar Lavage Fluid chemistry; Bronchoalveolar Lavage Fluid cytology; Dendritic Cells immunology; Disease Models, Animal; Female; Inhalation Exposure; Lung immunology; Lung pathology; Macrophages, Alveolar immunology; Male; Mice, Inbred C57BL; Nanotubes, Carbon chemistry; Pulmonary Disease, Chronic Obstructive immunology; Female; Male</t>
  </si>
  <si>
    <t>With substantial progress of nanotechnology, there is rising concern about possible adverse health effects related to inhalation of nanomaterials, such as multi-walled carbon nanotubes (MWCNT). In particular, individuals with chronic respiratory disorders, such as chronic obstructive pulmonary disease (COPD), may potentially be more susceptible to adverse health effects related to inhaled MWCNT. Hazard assessment of such inhaled nanomaterials therefore requires timely clarification. This was assessed in this study using a mouse model of COPD by exposing animals to 0.08 µg/cm 2 of MWCNT administered by intratracheal instillation. Treatment with MWCNT induced an accumulation of alveolar macrophages (AMφ) in bronchoalveolar lavage fluid (BALF) in COPD mice that increased from 24 h to 7 d. In COPD mice, MWCNT induced a dynamic shift in macrophage polarization as measured by expression of CD38 and CD206, and increased AMφ and lung parenchyma macrophage (LPMΦ) activation with upregulation of co-stimulatory markers CD40 and CD80. Moreover, MWCNT treatment increased the frequencies of pulmonary dendritic cells (DC), leading to an expansion of the CD11b + CD103 - DC subset. Although MWCNT did not trigger lung functional or structural changes, they induced an increased expression of the muc5AC transcript in mice with COPD. Our data provide initial evidence that inhaled MWCNT affect the pulmonary mucosal immune system by altering the numbers, phenotype, and activation status of antigen-presenting cell populations. Extrapolating these in vivo mouse findings to human pulmonary MWCNT exposure, caution is warranted in limiting exposure when handling inhalable nanofibers.</t>
  </si>
  <si>
    <t>https://umasslowell.idm.oclc.org/login?url=https://search.ebscohost.com/login.aspx?direct=true&amp;db=cmedm&amp;AN=31556347&amp;site=eds-live</t>
  </si>
  <si>
    <t>Continuous Long-Term Exposure to Low Concentrations of MWCNTs Induces an Epithelial-Mesenchymal Transition in BEAS-2B Cells.</t>
  </si>
  <si>
    <t>Barthel, Hélène; Darne, Christian; Gaté, Laurent; Visvikis, Athanase; Seidel, Carole</t>
  </si>
  <si>
    <t>Nanomaterials (2079-4991)</t>
  </si>
  <si>
    <t>10.3390/nano11071742</t>
  </si>
  <si>
    <t>In the field of nanotechnology, the use of multi-walled carbon nanotubes (MWCNTs) is growing. Pulmonary exposure during their production, use, and handling is raising concerns about their potential adverse health effects. The purpose of this study is to assess how the physical characteristics of MWCNTs, such as diameter and/or length, can play a role in cellular toxicity. Our experimental design is based on the treatment of human bronchial epithelial cells (BEAS-2B) for six weeks with low concentrations (0.125–1 µg/cm2) of MWCNTs having opposite characteristics: NM-403 and Mitsui-7. Following treatment with both MWCNTs, we observed an increase in mitotic abnormalities and micronucleus-positive cells. The cytotoxic effect was delayed in cells treated with NM-403 compared to Mitsui-7. After 4–6 weeks of treatment, a clear cellular morphological change from epithelial to fibroblast-like phenotype was noted, together with a change in the cell population composition. BEAS-2B cells underwent a conversion from the epithelial to mesenchymal state as we observed a decrease in the epithelial marker E-cadherin and an increased expression of mesenchymal markers N-cadherin, Vimentin, and Fibronectin. After four weeks of recovery, we showed that the induced epithelial-mesenchymal transition is reversible, and that the degree of reversibility depends on the MWCNT. [ABSTRACT FROM AUTHOR] Copyright of Nanomaterials (2079-4991)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</si>
  <si>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https://umasslowell.idm.oclc.org/login?url=https://search.ebscohost.com/login.aspx?direct=true&amp;db=edb&amp;AN=151589425&amp;site=eds-live</t>
  </si>
  <si>
    <t>Multi-walled carbon nanotubes exacerbate doxorubicin-induced cardiotoxicity by altering gut microbiota and pulmonary and colonic macrophage phenotype in mice.</t>
  </si>
  <si>
    <t>Liu X; Liu Y; Chen X; Wang C; Chen X; Liu W; Huang K; Chen H; Yang J</t>
  </si>
  <si>
    <t>10.1016/j.tox.2020.152410</t>
  </si>
  <si>
    <t>Epidemiologic studies show that the levels of air pollutants and particulate matter are positively associated with the morbidity and mortality of cardiovascular diseases. Here we demonstrate that the intratracheal instillation of multi-walled carbon nanotubes (MWCNTs), a standard fine particle, exacerbate doxorubicin (DOX)-induced cardiotoxicity in mice through altering gut microbiota and pulmonary and colonic macrophage phenotype. MWCNTs (25 μg/kg per day, 5 days a week for 3 weeks) promoted cardiotoxicity and apoptosis in the DOX (2 mg/kg, twice a week for 5 weeks)-treated C57BL/6 mice. MWCNTs exaggerated DOX-induced gut microbiota dysbiosis characterized by the increased abundances of Helicobacteraceae and Coriobacteriaceae. In addition, MWCNTs promoted DOX-induced M1-like polarization of colonic macrophages with an increase in TNF-α, IL-1β and CC chemokine ligand 2 in peripheral blood. Importantly, treatment with the antibiotics attenuated MWCNTs plus DOX-induced apoptosis of cardiomyocytes and M1-like polarization of colonic macrophages. The fecal microbiota transplantation demonstrated that MWCNTs exaggerated DOX-induced cardiotoxicity with M1-like polarization of colonic macrophages. The conditioned medium from MWCNTs-treated pulmonary macrophages promoted DOX-induced gut microbiota dysbiosis and colonic macrophage polarization. Furthermore, the co-culture of macrophages and fecal bacteria promoted M1-like macrophage polarization and their production of TNF-α and IL-1β, and thereby exacerbated the effects of MWCNTs. Moreover, IL-1β and TNF-α blockade, either alone or in combination attenuated MWCNTs-exacerbated cardiotoxicity. In summary, MWCNTs exacerbate DOX-induced cardiotoxicity in mice through gut microbiota and pulmonary and colonic macrophage interaction. Our findings identify a novel mechanism of action of inhaled particle-driven cardiotoxicity. Copyright © 2020 Elsevier B.V. All rights reserved.</t>
  </si>
  <si>
    <t>https://umasslowell.idm.oclc.org/login?url=https://search.ebscohost.com/login.aspx?direct=true&amp;db=cmedm&amp;AN=32068018&amp;site=eds-live</t>
  </si>
  <si>
    <t>Acute effects of multi-walled carbon nanotubes on primary bronchial epithelial cells from COPD patients.</t>
  </si>
  <si>
    <t>Beyeler S; Chortarea S; Rothen-Rutishauser B; Petri-Fink A; Wick P; Tschanz SA; von Garnier C; Blank F</t>
  </si>
  <si>
    <t>10.1080/17435390.2018.1472310</t>
  </si>
  <si>
    <t>Epithelial Cells drug effects; Nanotubes, Carbon toxicity; Pulmonary Disease, Chronic Obstructive immunology; Pulmonary Disease, Chronic Obstructive pathology; Respiratory Mucosa drug effects; Apoptosis drug effects; Cells, Cultured; Cytokines metabolism; Epithelial Cells immunology; Epithelial Cells pathology; Humans; Nanotubes, Carbon chemistry; Oxidative Stress drug effects; Primary Cell Culture; Respiratory Mucosa immunology; Respiratory Mucosa pathology; Surface Properties</t>
  </si>
  <si>
    <t>The risks of occupational exposure during handling of multi-walled carbon nanotubes (MWCNTs) have received limited attention to date, in particular for potentially susceptible individuals with highly prevalent chronic obstructive pulmonary disease (COPD). In this in vitro study, we simulated acute inhalation of MWCNTs employing an air-liquid interface cell exposure (ALICE) system: primary human bronchial epithelial cells from COPD patients and healthy donors (controls), cultured at the air-liquid interface (ALI) were exposed to MWCNTs. To study acute health effects on the respiratory epithelium, two different concentrations (0.16; 0.34 µg/cm 2 ) of MWCNTs were aerosolized onto cell cultures followed by analysis after 24 h. Following MWCNT exposure, epithelial integrity and differentiation remained intact. Electron microscopy analyses identified MWCNTs both extra- and intracellular within vesicles of mucus producing cells. In both COPD and healthy control cultures, MWCNTs neither caused increased release of lactate dehydrogenase (LDH), nor alterations in inflammatory responses, as measured by RNA expression and protein secretion of the cytokines IL-6, IL-8, CXCL10, IL-1β and TGF-β and oxidative stress markers HMOX-1 and SOD-2. No short-term alteration of epithelial cell function, as determined by ciliary beating frequency (CBF), occurred in any of the conditions tested. In conclusion, the present study provided a reliable and realistic in vitro acute-exposure model of the respiratory tract, responsive to positive controls such as Dörentruper Quartz (DQ12) and asbestos. Acute exposure to MWCNTs did not affect epithelial integrity, nor induce increased cell death, apoptosis or inflammatory changes.</t>
  </si>
  <si>
    <t>https://umasslowell.idm.oclc.org/login?url=https://search.ebscohost.com/login.aspx?direct=true&amp;db=cmedm&amp;AN=29804489&amp;site=eds-live</t>
  </si>
  <si>
    <t>Inhalation exposure to multi-walled carbon nanotubes alters the pulmonary allergic response of mice to house dust mite allergen.</t>
  </si>
  <si>
    <t>Ihrie MD; Taylor-Just AJ; Walker NJ; Stout MD; Gupta A; Richey JS; Hayden BK; Baker GL; Sparrow BR; Duke KS; Bonner JC</t>
  </si>
  <si>
    <t>Inhalation toxicology</t>
  </si>
  <si>
    <t>10.1080/08958378.2019.1643955</t>
  </si>
  <si>
    <t>Background: Increasing evidence from rodent studies indicates that inhaled multi-walled carbon nanotubes (MWCNTs) have harmful effects on the lungs. In this study, we examined the effects of inhalation exposure to MWCNTs on allergen-induced airway inflammation and fibrosis. We hypothesized that inhalation pre-exposure to MWCNTs would render mice susceptible to developing allergic lung disease induced by house dust mite (HDM) allergen. Methods: Male B6C3F1/N mice were exposed by whole-body inhalation for 6 h a day, 5 d a week, for 30 d to air control or 0.06, 0.2, and 0.6 mg/m 3 of MWCNTs. The exposure atmospheres were agglomerates (1.4-1.8 µm) composed of MWCNTs (average diameter 16 nm; average length 2.4 µm; 0.52% Ni). Mice then received 25 µg of HDM extract by intranasal instillation 6 times over 3 weeks. Necropsy was performed at 3 and 30 d after the final HDM dose to collect serum, bronchoalveolar lavage fluid (BALF), and lung tissue for histopathology. Results: MWCNT exposure at the highest dose inhibited HDM-induced serum IgE levels, IL-13 protein levels in BALF, and airway mucus production. However, perivascular and peribronchiolar inflammatory lesions were observed in the lungs of mice at 3 d with MWCNT and HDM, but not MWCNT or HDM alone. Moreover, combined HDM and MWCNT exposure increased airway fibrosis in the lungs of mice. Conclusions: Inhalation pre-exposure to MWCNTs inhibited HDM-induced TH2 immune responses, yet this combined exposure resulted in vascular inflammation and airway fibrosis, indicating that MWCNT pre-exposure alters the immune response to allergens.</t>
  </si>
  <si>
    <t>https://umasslowell.idm.oclc.org/login?url=https://search.ebscohost.com/login.aspx?direct=true&amp;db=cmedm&amp;AN=31345048&amp;site=eds-live</t>
  </si>
  <si>
    <t>Analysis of pulmonary surfactant in rat lungs after inhalation of nanomaterials: Fullerenes, nickel oxide and multi-walled carbon nanotubes.</t>
  </si>
  <si>
    <t>Kadoya C; Lee BW; Ogami A; Oyabu T; Nishi K; Yamamoto M; Todoroki M; Morimoto Y; Tanaka I; Myojo T</t>
  </si>
  <si>
    <t>10.3109/17435390.2015.1039093</t>
  </si>
  <si>
    <t>Fullerenes toxicity; Inhalation Exposure; Lung metabolism; Nanoparticles administration &amp; dosage; Nanoparticles toxicity; Nickel toxicity; Pulmonary Surfactants metabolism; Aerosols toxicity; Animals; Bronchoalveolar Lavage Fluid; Fullerenes administration &amp; dosage; Lung drug effects; Lung pathology; Male; Nanotubes, Carbon toxicity; Nickel administration &amp; dosage; Phospholipids metabolism; Proteins metabolism; Pulmonary Surfactant-Associated Protein D metabolism; Rats; Rats, Wistar; Surface Tension drug effects; Male</t>
  </si>
  <si>
    <t>The health risks of inhalation exposure to engineered nanomaterials in the workplace are a major concern in recent years, and hazard assessments of these materials are being conducted. The pulmonary surfactant of lung alveoli is the first biological entity to have contact with airborne nanomaterials in inhaled air. In this study, we retrospectively evaluated the pulmonary surfactant components of rat lungs after a 4-week inhalation exposure to three different nanomaterials: fullerenes, nickel oxide (NiO) nanoparticles and multi-walled carbon nanotubes (MWCNT), with similar levels of average aerosol concentration (0.13-0.37 mg/m(3)). Bronchoalveolar lavage fluid (BALF) of the rat lungs stored after previous inhalation studies was analyzed, focusing on total protein and the surfactant components, such as phospholipids and surfactant-specific SP-D (surfactant protein D) and the BALF surface tension, which is affected by SP-B and SP-C. Compared with a control group, significant changes in the BALF surface tension and the concentrations of phospholipids, total protein and SP-D were observed in rats exposed to NiO nanoparticles, but not in those exposed to fullerenes. Surface tension and the levels of surfactant phospholipids and proteins were also significantly different in rats exposed to MWCNTs. The concentrations of phospholipids, total protein and SP-D and BALF surface tension were correlated significantly with the polymorphonuclear neutrophil counts in the BALF. These results suggest that pulmonary surfactant components can be used as measures of lung inflammation.</t>
  </si>
  <si>
    <t>https://umasslowell.idm.oclc.org/login?url=https://search.ebscohost.com/login.aspx?direct=true&amp;db=cmedm&amp;AN=25950198&amp;site=eds-live</t>
  </si>
  <si>
    <t>Role of p53 in the chronic pulmonary immune response to tangled or rod-like multi-walled carbon nanotubes.</t>
  </si>
  <si>
    <t>Duke KS; Thompson EA; Ihrie MD; Taylor-Just AJ; Ash EA; Shipkowski KA; Hall JR; Tokarz DA; Cesta MF; Hubbs AF; Porter DW; Sargent LM; Bonner JC</t>
  </si>
  <si>
    <t>10.1080/17435390.2018.1502830</t>
  </si>
  <si>
    <t>Granuloma, Respiratory Tract chemically induced; Lung drug effects; Nanotubes, Carbon chemistry; Nanotubes, Carbon toxicity; Tertiary Lymphoid Structures chemically induced; Tumor Suppressor Protein p53 physiology; Animals; Dose-Response Relationship, Drug; Granuloma, Respiratory Tract genetics; Granuloma, Respiratory Tract immunology; Inhalation Exposure; Lung immunology; Male; Mice; Mice, Inbred C57BL; Mice, Knockout; Surface Properties; Tertiary Lymphoid Structures genetics; Tertiary Lymphoid Structures immunology; Tumor Suppressor Protein p53 genetics; Male</t>
  </si>
  <si>
    <t>The fiber-like shape of multi-walled carbon nanotubes (MWCNTs) is reminiscent of asbestos, suggesting they pose similar health hazards when inhaled, including pulmonary fibrosis and mesothelioma. Mice deficient in the tumor suppressor p53 are susceptible to carcinogenesis. However, the chronic pathologic effect of MWCNTs delivered to the lungs of p53 heterozygous (p53 +/- ) mice has not been investigated. We hypothesized that p53 +/- mice would be susceptible to lung tumor development after exposure to either tangled (t-) or rod-like (r-) MWCNTs. Wild-type (p53 +/+ ) or p53 +/- mice were exposed to MWCNTs (1 mg/kg) via oropharyngeal aspiration weekly over four consecutive weeks and evaluated for cellular and pathologic outcomes 11-months post-initial exposure. No lung or pleural tumors were observed in p53 +/+ or p53 +/- mice exposed to either t- or rMWCNTs. In comparison to tMWCNTs, the rMWCNTs induced the formation of larger granulomas, a greater number of lymphoid aggregates and greater epithelial cell hyperplasia in terminal bronchioles in both p53 +/- and p53 +/+ mice. A constitutively larger area of CD45R + /CD3 + lymphoid tissue was observed in p53 +/- mice compared to p53 +/+ mice. Importantly, p53 +/- mice had larger granulomas induced by rMWCNTs as compared to p53 +/+ mice. These findings indicate that a combination of p53 deficiency and physicochemical characteristics including nanotube geometry are factors in susceptibility to MWCNT-induced lymphoid infiltration and granuloma formation.</t>
  </si>
  <si>
    <t>https://umasslowell.idm.oclc.org/login?url=https://search.ebscohost.com/login.aspx?direct=true&amp;db=cmedm&amp;AN=30317900&amp;site=eds-live</t>
  </si>
  <si>
    <t>Multi-walled carbon nanotubes induce IL-1β secretion by activating hemichannels-mediated ATP release in THP-1 macrophages.</t>
  </si>
  <si>
    <t>Fan J; Chen Y; Yang D; Shen J; Guo X</t>
  </si>
  <si>
    <t>10.1080/17435390.2020.1777476</t>
  </si>
  <si>
    <t>Adenosine Triphosphate metabolism; Connexins metabolism; Interleukin-1beta metabolism; Macrophages, Alveolar drug effects; Nanotubes, Carbon toxicity; Nerve Tissue Proteins metabolism; Humans; Inflammasomes immunology; Inflammasomes metabolism; Macrophages, Alveolar immunology; Macrophages, Alveolar metabolism; NLR Family, Pyrin Domain-Containing 3 Protein metabolism; Nanotubes, Carbon chemistry; THP-1 Cells</t>
  </si>
  <si>
    <t>Multi-walled carbon nanotubes (MWCNTs) are known to induce pulmonary inflammatory effects through stimulating pro-inflammatory cytokine secretion from alveolar macrophages. Despite extensive studies on MWCNTs' pro-inflammatory reactivity, the understanding of molecular mechanisms involved is still incomplete. In this study, we investigated hemichannel's involvement in MWCNTs-induced macrophage IL-1β release. Our results showed that the unmodified and COOH MWCNTs could induce ATP release and ATP-P2X 7 R axis-dependent IL-1β secretion from THP-1 macrophages. By using various inhibitors, we confirmed that the MWCNTs-induced ATP release was primarily through hemichannels. EtBr dye uptake assay detected significant hemichannels opening in MWCNTs exposed THP-1 macrophages. Inhibition of hemichannels by CBX, 43 Gap27, or 10 Panx1 pretreatment results in decreased ATP and IL-1β release. The addition of ATP restored the reduced IL-1β secretion level from hemichannel inhibition. We also confirmed with five other types of MWCNTs that the induction of hemichannels by MWCNTs strongly correlates with their capacity to induce IL-1β secretion. Taken together, we conclude that hemichannels-mediated ATP release and subsequent NLRP3 inflammasome activation through P2X 7 R may be one mechanism by which MWCNTs induce macrophage IL-1β secretion. Our findings may provide a novel molecular mechanism for MWCNTs induced IL-1β secretion.</t>
  </si>
  <si>
    <t>Sex differences in the inflammatory immune response to multi-walled carbon nanotubes and crystalline silica.</t>
  </si>
  <si>
    <t>Ray JL; Holian A</t>
  </si>
  <si>
    <t>10.1080/08958378.2019.1669743</t>
  </si>
  <si>
    <t>Background: Respiratory disease is a leading cause of death and disability worldwide. These diseases frequently present with a sex bias in occurrence and severity, yet the mechanisms responsible for these sex biases is a critically understudied area of basic research. Methods: Male and female C57BL/6 mice were exposed to multi-walled carbon nanotubes (MWCNTs) or crystalline silica (cSiO 2 ) via oropharyngeal aspiration. Acute assessments were conducted 24 h and 7 days after a single exposure. In chronic experiments, mice were exposed to respective particles once per week for 4 weeks and sacrificed 8 weeks after the last exposure. Lung lavage fluid (LLF) was assessed for markers of injury and inflammation. Immune cell populations were analyzed by flow cytometry and histopathology assessment was performed on lung tissue from chronically exposed mice. Results: Female mice exposed to a single dose of MWCNTs generated a greater eosinophilic response than males 24 h and 7 days post-exposure. Eosinophilia was accompanied by elevated type 2 cytokine production in LLF. The exaggerated acute response in females was consistent with lung pathology observed in the chronic model: females had greater alveolitis and epithelial cell hyperplasia compared to males. There were no sex differences 24 h after cSiO 2 exposure, but by 7-day post-exposure female mice had greater airspace neutrophilia and inflammatory cytokine levels compared to males. However, following repeated exposure to cSiO 2 , male mice had worse alveolitis and greater dendritic cell presence within the lungs. Conclusions: Female mice are more susceptible to acute and chronic MWCNT-induced inflammation, but male mice are more susceptible to chronic cSiO 2 -induced lung pathology.</t>
  </si>
  <si>
    <t>https://umasslowell.idm.oclc.org/login?url=https://search.ebscohost.com/login.aspx?direct=true&amp;db=cmedm&amp;AN=31556754&amp;site=eds-live</t>
  </si>
  <si>
    <t>Pleural translocation and lesions by pulmonary exposed multi-walled carbon nanotubes.</t>
  </si>
  <si>
    <t>Wang Q; Wang Q; Zhao Z; Alexander DB; Zhao D; Xu J; Tsuda H</t>
  </si>
  <si>
    <t>Journal of toxicologic pathology</t>
  </si>
  <si>
    <t>10.1293/tox.2019-0075</t>
  </si>
  <si>
    <t>Carbon nanotubes (CNTs) are recently developed tubular nanomaterials, with diameters ranging from a few nanometers to tens of nanometers, and the length reaching up to several micrometers. They can be either single-walled carbon nanotubes (SWCNTs) or multi-walled carbon nanotubes (MWCNTs). Due to their nano-scaled structure, CNTs have a unique set of mechanical, electrical, and chemical properties that make them useful in information technologies, optoelectronics, energy technologies, material sciences, medical technologies, and other fields. However, with the wide application and increasing production of CNTs, their potential risks have led to concerns regarding their impact on environment and health. The shape of some types of CNTs is similar to asbestos fibers, which suggests that these CNTs may cause characteristic pleural diseases similar to those found in asbestos-exposed humans, such as pleural plaques and malignant mesothelioma. Experimental data indicate that CNTs can induce lung and pleural lesions, inflammation, pleural fibrosis, lung tumors, and malignant mesothelioma upon inhalation in the experimental animals. In this review, we focus on the potential of MWCNTs to induce diseases similar to those by asbestos, molecular and cellular mechanisms associated with these diseases, and we discuss a method for evaluating the pleural toxicity of MWCNTs. ©2020 The Japanese Society of Toxicologic Pathology.</t>
  </si>
  <si>
    <t>https://umasslowell.idm.oclc.org/login?url=https://search.ebscohost.com/login.aspx?direct=true&amp;db=cmedm&amp;AN=32764839&amp;site=eds-live</t>
  </si>
  <si>
    <t>Distinct autophagy-apoptosis related pathways activated by Multi-walled (NM 400) and Single-walled carbon nanotubes (NIST-SRM2483) in human bronchial epithelial (16HBE14o-) cells.</t>
  </si>
  <si>
    <t>Ghosh M; Murugadoss S; Janssen L; Cokic S; Mathyssen C; Van Landuyt K; Janssens W; Carpentier S; Godderis L; Hoet P</t>
  </si>
  <si>
    <t>10.1016/j.jhazmat.2019.121691</t>
  </si>
  <si>
    <t>Given the recent development in the field of particle and fibre toxicology, parallels have been drawn between Carbon nanotubes (CNTs) and asbestos. It is now established that both multi-walled (MWCNTs) and single-walled (SWCNTs) carbon nanotubes might contribute to pulmonary disease. Although multiple mechanisms might be involved in CNT induced pathogenesis, systematic understanding of the relationship between different CNT exposure (MWCNT vs SWCNT) and autophagy/ apoptosis/ necrosis, in human lung epithelial cells remains limited. In this study, we demonstrate that exposure to MWCNT (NM-400), but not SWCNT (NIST-SRM2483), leads to an autophagic response after acute exposure (24 h). MWCNT exposure was characterized by an increase in anti-apoptotic BCL2, downregulation of executor Caspase-3/7 and increase in expression of genes from the autophagy machinery. For SWCNT exposure however, we observed an overexpression of executor Caspase-3/7 and upregulation of pro-apoptotic BAX; enrichment for processes like cornification, apoptotic process, cell differentiation from proteomic analysis. These results clearly indicate a major difference in the pathways initiated by the CNTs, in vitro. While the present study design provides mechanistic understanding after an acute exposure for the tested CNTs, we believe that the information obtained here would have relevance in better understanding of CNT toxicity and pathogenesis in general. Copyright © 2019 Elsevier B.V. All rights reserved.</t>
  </si>
  <si>
    <t>https://umasslowell.idm.oclc.org/login?url=https://search.ebscohost.com/login.aspx?direct=true&amp;db=cmedm&amp;AN=31791862&amp;site=eds-live</t>
  </si>
  <si>
    <t>Pulmonary and pleural inflammation after intratracheal instillation of short single-walled and multi-walled carbon nanotubes.</t>
  </si>
  <si>
    <t>Fujita K; Fukuda M; Endoh S; Maru J; Kato H; Nakamura A; Shinohara N; Uchino K; Honda K</t>
  </si>
  <si>
    <t>Toxicology letters</t>
  </si>
  <si>
    <t>10.1016/j.toxlet.2016.05.025</t>
  </si>
  <si>
    <t>Lung drug effects; Nanotubes, Carbon toxicity; Pleura drug effects; Pleurisy chemically induced; Pneumonia chemically induced; Animals; Cytokines genetics; Cytokines metabolism; Gene Expression Profiling; Inflammation Mediators metabolism; Inhalation Exposure; Lung metabolism; Lung pathology; Lymphatic System drug effects; Lymphatic System metabolism; Male; Pleura metabolism; Pleura pathology; Pleurisy genetics; Pleurisy metabolism; Pleurisy pathology; Pneumonia genetics; Pneumonia metabolism; Pneumonia pathology; Rats, Wistar; Time Factors; Male</t>
  </si>
  <si>
    <t>Relationships between the physical properties of carbon nanotubes (CNTs) and their toxicities have been studied. However, little research has been conducted to investigate the pulmonary and pleural inflammation caused by short-fiber single-walled CNTs (SWCNTs) and multi-walled CNTs (MWCNTs). This study was performed to characterize differences in rat pulmonary and pleural inflammation caused by intratracheal instillation with doses of 0.15 or 1.5mg/kg of either short-sized SWCNTs or MWCNTs. Data from bronchoalveolar lavage fluid analysis, histopathological findings, and transcriptional profiling of rat lungs obtained over a 90-day period indicated that short SWCNTs caused persistent pulmonary inflammation. In addition, the short MWCNTs markedly impacted alveoli immediately after instillation, with the levels of pulmonary inflammation following MWCNT instillation being reduced in a time-dependent manner. MWCNT instillation induced greater levels of pleural inflammation than did short SWCNTs. SWCNTs and MWCNTs translocated in mediastinal lymph nodes were observed, suggesting that SWCNTs and MWCNTs underwent lymphatic drainage to the mediastinal lymph nodes after pleural penetration. Our results suggest that short SWCNTs and MWCNTs induced pulmonary and pleural inflammation and that they might be transported throughout the body after intratracheal instillation. The extent of changes in inflammation differed following SWCNT and MWCNT instillation in a time-dependent manner. Copyright © 2016 The Authors. Published by Elsevier Ireland Ltd.. All rights reserved.</t>
  </si>
  <si>
    <t>https://umasslowell.idm.oclc.org/login?url=https://search.ebscohost.com/login.aspx?direct=true&amp;db=cmedm&amp;AN=27259835&amp;site=eds-live</t>
  </si>
  <si>
    <t>In vivo activation of a T helper 2-driven innate immune response in lung fibrosis induced by multi-walled carbon nanotubes.</t>
  </si>
  <si>
    <t>10.1007/s00204-016-1711-1</t>
  </si>
  <si>
    <t>Immunity, Innate drug effects; Lung drug effects; Lymphocyte Activation drug effects; Nanotubes, Carbon toxicity; Pneumonia chemically induced; Pulmonary Fibrosis chemically induced; Th2 Cells drug effects; Acute Disease; Animals; Chronic Disease; Cytokines genetics; Cytokines metabolism; Disease Progression; Gene Expression Profiling methods; Gene Regulatory Networks drug effects; Inflammation Mediators metabolism; Lung immunology; Lung metabolism; Lung pathology; Male; Mice, Inbred C57BL; Oligonucleotide Array Sequence Analysis; Pneumonia genetics; Pneumonia immunology; Pneumonia metabolism; Pulmonary Fibrosis genetics; Pulmonary Fibrosis immunology; Pulmonary Fibrosis metabolism; Signal Transduction drug effects; Th2 Cells immunology; Th2 Cells metabolism; Time Factors; Transcription Factors genetics; Transcription Factors metabolism; Transcription, Genetic drug effects; Male</t>
  </si>
  <si>
    <t>Pulmonary exposure to certain forms of carbon nanotubes (CNT) induces fibrosing lesions in the lungs that manifest an acute inflammation followed by chronic interstitial fibrosis. The mechanism of CNT-induced fibrogenesis is largely unknown. The biphasic development with drastically distinct pathologic manifestations suggests a junction of acute-to-chronic transition. Here we analyzed the molecular pathways and regulators underlying the pathologic development of CNT-induced lung fibrosis. Mice were exposed to multi-walled CNT (MWCNT; XNRI MWNT-7, Mitsui; 40 μg) by pharyngeal aspiration for 7 days along with vehicle and carbonaceous controls. Genome-wide microarray analyses of the lungs identified a range of differentially expressed genes that potentially function in the acute-to-chronic transition through pathways involving immune and inflammatory regulation, responses to stress and extracellular stimuli, and cell migration and adhesion. In particular, a T helper 2 (Th2)-driven innate immune response was significantly enriched. We then demonstrated that MWCNT induced the expression of Th2 cytokines interleukin (IL)-4 and IL-13, and a panel of signature downstream genes, such as Il4i1, Chia, and Ccl11/Eotaxin, time dependently. Induction of Th2 cytokines took place in CD4+ T lymphocytes indicating activation of Th2 cells. Furthermore, induction involved activation of a Th2 cell-specific signaling pathway through phosphorylation of STAT6 and up-regulation of GATA-3 to mediate the transcription of Th2 target genes. Our study uncovers activation of a Th2-driven immune/inflammatory response during pulmonary fibrosis development induced by MWCNT. The findings provide novel insights into the molecular events that control the transition from an acute inflammatory response to chronic fibrosis through Th2 functions in CNT-exposed lungs.</t>
  </si>
  <si>
    <t>https://umasslowell.idm.oclc.org/login?url=https://search.ebscohost.com/login.aspx?direct=true&amp;db=cmedm&amp;AN=27106021&amp;site=eds-live</t>
  </si>
  <si>
    <t>Cardiovascular health effects of oral and pulmonary exposure to multi-walled carbon nanotubes in ApoE-deficient mice.</t>
  </si>
  <si>
    <t>Christophersen DV; Jacobsen NR; Andersen MH; Connell SP; Barfod KK; Thomsen MB; Miller MR; Duffin R; Lykkesfeldt J; Vogel U; Wallin H; Loft S; Roursgaard M; Møller P</t>
  </si>
  <si>
    <t>10.1016/j.tox.2016.10.003</t>
  </si>
  <si>
    <t>Exposure to high aspect ratio nanomaterials, such as multi-walled carbon nanotubes (MWCNTs) may be associated with increased risk of atherosclerosis, pulmonary disease, and cancer. In the present study, we investigated the cardiovascular and pulmonary health effects of 10 weeks of repeated oral or pulmonary exposures to MWCNTs (4 or 40μg each week) in Apolipoprotein E-deficient (ApoE -/- ) mice fed a Western-type diet. Intratracheal instillation of MWCNTs was associated with oxidative damage to DNA in lung tissue and elevated levels of lipid peroxidation products in plasma, whereas the exposure only caused a modest pulmonary inflammation in terms of increased numbers of lymphocytes in bronchoalveolar lavage fluid. Ultrasound imaging in live animals revealed an increase in the inner and outer wall thickness of the aortic arch at 10 weeks after pulmonary exposure to MWCNTs, which may suggest artery remodelling. However, we did not find accelerated plaque progression in the aorta or the brachiocephalic artery by histopathology. Furthermore, repeated oral exposure to MWCNTs did not cause changes in the composition of gut microbiota of exposed mice. Collectively, this study indicates that repeated pulmonary exposure to MWCNTs was associated with oxidative stress, whereas cardiovascular effects encompassed remodelling of the aorta wall. Copyright Â© 2016 Elsevier Ireland Ltd. All rights reserved.</t>
  </si>
  <si>
    <t>https://umasslowell.idm.oclc.org/login?url=https://search.ebscohost.com/login.aspx?direct=true&amp;db=cmedm&amp;AN=27725195&amp;site=eds-live</t>
  </si>
  <si>
    <t>Toxicology and applied pharmacology</t>
  </si>
  <si>
    <t>10.1016/j.taap.2020.114898</t>
  </si>
  <si>
    <t>10.1016/j.toxlet.2020.04.002</t>
  </si>
  <si>
    <t>Translocation of Functionalized Multi-Walled Carbon Nanotubes across Human Pulmonary Alveolar Epithelium: Dominant Role of Epithelial Type 1 Cells.</t>
  </si>
  <si>
    <t>Ruenraroengsak P; Chen S; Hu S; Melbourne J; Sweeney S; Thorley AJ; Skepper JN; Shaffer MS; Tetley TD; Porter AE</t>
  </si>
  <si>
    <t>ACS nano</t>
  </si>
  <si>
    <t>10.1021/acsnano.5b08218</t>
  </si>
  <si>
    <t>Uptake and translocation of short functionalized multi-walled carbon nanotubes (short-fMWCNTs) through the pulmonary respiratory epithelial barrier depend on physicochemical property and cell type. Two monoculture models, immortalized human alveolar epithelial type 1 (TT1) cells and primary human alveolar epithelial type 2 cells (AT2), which constitute the alveolar epithelial barrier, were employed to investigate the uptake and transport of 300 and 700 nm in length, poly(4-vinylpyridine)-functionalized, multi-walled carbon nanotubes (p(4VP)-MWCNTs) using quantitative imaging and spectroscopy techniques. The p(4VP)-MWCNT exhibited no toxicity on TT1 and AT2 cells, but significantly decreased barrier integrity (*p &lt; 0.01). Uptake of p(4VP)-MWCNTs was observed in 70% of TT1 cells, correlating with compromised barrier integrity and basolateral p(4VP)-MWCNT translocation. There was a small but significantly greater uptake of 300 nm p(4VP)-MWCNTs than 700 nm p(4VP)-MWCNTs by TT1 cells. Up to 3% of both the 300 and 700 nm p(4VP)-MWCNTs reach the basal chamber; this relatively low amount arose because the supporting transwell membrane minimized the amount of p(4VP)-MWCNT translocating to the basal chamber, seen trapped between the basolateral cell membrane and the membrane. Only 8% of AT2 cells internalized p(4VP)-MWCNT, accounting for 17% of applied p(4VP)-MWCNT), with transient effects on barrier function, which initially fell then returned to normal; there was no MWCNT basolateral translocation. The transport rate was MWCNT length modulated. The comparatively lower p(4VP)-MWCNT uptake by AT2 cells is proposed to reflect a primary barrier effect of type 2 cell secretions and the functional differences between the type 1 and type 2 alveolar epithelial cells.</t>
  </si>
  <si>
    <t>https://umasslowell.idm.oclc.org/login?url=https://search.ebscohost.com/login.aspx?direct=true&amp;db=cmedm&amp;AN=27035850&amp;site=eds-live</t>
  </si>
  <si>
    <t>Atomic layer deposition coating of carbon nanotubes with zinc oxide causes acute phase immune responses in human monocytes in vitro and in mice after pulmonary exposure.</t>
  </si>
  <si>
    <t>Dandley EC; Taylor AJ; Duke KS; Ihrie MD; Shipkowski KA; Parsons GN; Bonner JC</t>
  </si>
  <si>
    <t>10.1186/s12989-016-0141-9</t>
  </si>
  <si>
    <t>Background: Atomic layer deposition (ALD) is a method for applying conformal nanoscale coatings on three-dimensional structures. We hypothesized that surface functionalization of multi-walled carbon nanotubes (MWCNTs) with polycrystalline ZnO by ALD would alter pro-inflammatory cytokine expression by human monocytes in vitro and modulate the lung and systemic immune response following oropharyngeal aspiration in mice. Methods: Pristine (U-MWCNTs) were coated with alternating doses of diethyl zinc and water over increasing ALD cycles (10 to 100 ALD cycles) to yield conformal ZnO-coated MWCNTs (Z-MWCNTs). Human THP-1 monocytic cells were exposed to U-MWCNTs or Z-MWCNTs in vitro and cytokine mRNAs measured by Taqman real-time RT-PCR. Male C57BL6 mice were exposed to U- or Z-MWCNTs by oropharyngeal aspiration (OPA) and lung inflammation evaluated at one day post-exposure by histopathology, cytokine expression and differential counting of cells in bronchoalveolar lavage fluid (BALF) cells. Lung fibrosis was evaluated at 28 days. Cytokine mRNAs (IL-6, IL-1β, CXCL10, TNF-α) in lung, heart, spleen, and liver were quantified at one and 28 days. DNA synthesis in lung tissue was measured by bromodeoxyuridine (BrdU) uptake. Results: ALD resulted in a conformal coating of MWCNTs with ZnO that increased proportionally to the number of coating cycles. Z-MWCNTs released Zn(+2) ions in media and increased IL-6, IL-1β, CXCL10, and TNF-α mRNAs in THP-1 cells in vitro. Mice exposed to Z-MWCNTs by OPA had exaggerated lung inflammation and a 3-fold increase in monocytes and neutrophils in BALF compared to U-MWCNTs. Z-MWCNTs, but not U-MWCNTs, induced IL-6 and CXCL10 mRNA and protein in the lungs of mice and increased IL-6 mRNA in heart and liver. U-MWCNTs but not Z-MWCNTs stimulated airway epithelial DNA synthesis in vivo. Lung fibrosis at 28 days was not significantly different between mice treated with U-MWCNT or Z-MWCNT. Conclusions: Pulmonary exposure to ZnO-coated MWCNTs produces a systemic acute phase response that involves the release of Zn(+2), lung epithelial growth arrest, and increased IL-6. ALD functionalization with ZnO generates MWCNTs that possess increased risk for human exposure.</t>
  </si>
  <si>
    <t>https://umasslowell.idm.oclc.org/login?url=https://search.ebscohost.com/login.aspx?direct=true&amp;db=cmedm&amp;AN=27278808&amp;site=eds-live</t>
  </si>
  <si>
    <t>https://umasslowell.idm.oclc.org/login?url=https://search.ebscohost.com/login.aspx?direct=true&amp;db=cmedm&amp;AN=29848128&amp;site=eds-live</t>
  </si>
  <si>
    <t>Impaired Ciliogenesis in differentiating human bronchial epithelia exposed to non-Cytotoxic doses of multi-walled carbon Nanotubes.</t>
  </si>
  <si>
    <t>Snyder RJ; Hussain S; Tucker CJ; Randell SH; Garantziotis S</t>
  </si>
  <si>
    <t>10.1186/s12989-017-0225-1</t>
  </si>
  <si>
    <t>Bronchi drug effects; Cell Differentiation drug effects; Epithelial Cells drug effects; Nanotubes, Carbon toxicity; Axoneme drug effects; Axoneme pathology; Bronchi metabolism; Bronchi pathology; Cells, Cultured; Cilia drug effects; Cilia pathology; Epithelial Cells metabolism; Epithelial Cells pathology; Humans; Microtubule Proteins metabolism; Movement drug effects; Primary Cell Culture; Risk Assessment; Time Factors; Tubulin metabolism</t>
  </si>
  <si>
    <t>Background: Multi-walled carbon nanotubes (MWCNTs) are engineered nanomaterials used for a variety of industrial and consumer products. Their high tensile strength, hydrophobicity, and semi-conductive properties have enabled many novel applications, increasing the possibility of accidental nanotube inhalation by either consumers or factory workers. While MWCNT inhalation has been previously shown to cause inflammation and pulmonary fibrosis at high doses, the susceptibility of differentiating bronchial epithelia to MWCNT exposure remains unexplored. In this study, we investigate the effect of MWCNT exposure on cilia development in a differentiating air-liquid interface (ALI) model. Primary bronchial epithelial cells (BECs) were isolated from human donors via bronchoscopy and treated with non-cytotoxic doses of MWCNTs in submerged culture for 24 h. Cultures were then allowed to differentiate in ALI for 28 days in the absence of further MWCNT exposure. At 28 days, mucociliary differentiation endpoints were assessed, including whole-mount immunofluorescent staining, histological, immunohistochemical and ultrastructural analysis, gene expression, and cilia beating analysis. Results: We found a reduction in the prevalence and beating of ciliated cells in MWCNT-treated cultures, which appeared to be caused by a disruption of cellular microtubules and cytoskeleton during ciliogenesis and basal body docking. Expression of gene markers of mucociliary differentiation, such as FOXJ1 and MUC5AC/B, were not affected by treatment. Colocalization of basal body marker CEP164 with γ-tubulin during days 1-3 of ciliogenesis, as well as abundance of basal bodies up to day 14, were attenuated by treatment with MWCNTs. Conclusions: Our results suggest that a single exposure of bronchial cells to MWCNT during a vulnerable period before differentiation may impair their ability to develop into fully functional ciliated cells.</t>
  </si>
  <si>
    <t>https://umasslowell.idm.oclc.org/login?url=https://search.ebscohost.com/login.aspx?direct=true&amp;db=cmedm&amp;AN=29132433&amp;site=eds-live</t>
  </si>
  <si>
    <t>Airway exposure to multi-walled carbon nanotubes disrupts the female reproductive cycle without affecting pregnancy outcomes in mice.</t>
  </si>
  <si>
    <t>Johansson HKL; Hansen JS; Elfving B; Lund SP; Kyjovska ZO; Loft S; Barfod KK; Jackson P; Vogel U; Hougaard KS</t>
  </si>
  <si>
    <t>10.1186/s12989-017-0197-1</t>
  </si>
  <si>
    <t>Estrous Cycle drug effects; Inhalation Exposure; Nanotubes, Carbon toxicity; Pregnancy Outcome; Reproduction drug effects; Animals; Brain drug effects; Brain metabolism; Female; Gene Expression Regulation; Mice, Inbred C57BL; Ovulation drug effects; Pregnancy; Proof of Concept Study; Risk Assessment; Time Factors; Female</t>
  </si>
  <si>
    <t>Background: The use of multiwalled carbon nanotubes (MWCNT) is increasing due to a growing use in a variety of products across several industries. Thus, occupational exposure is also of increasing concern, particularly since airway exposure to MWCNTs can induce sustained pulmonary acute phase response and inflammation in experimental animals, which may affect female reproduction. This proof-of-principle study therefore aimed to investigate if lung exposure by intratracheal instillation of the MWCNT NM-400 would affect the estrous cycle and reproductive function in female mice. Results: Estrous cycle regularity was investigated by comparing vaginal smears before and after exposure to 67 μg of NM-400, whereas reproductive function was analyzed by measuring time to delivery of litters after instillation of 2, 18 or 67 μg of NM-400. Compared to normal estrous cycling determined prior to exposure, exposure to MWCNT significantly prolonged the estrous cycle during which exposure took place, but significantly shortened the estrous cycle immediately after the exposed cycle. No consistent effects were seen on time to delivery of litter or other gestational or litter parameters, such as litter size, sex ratio, implantations and implantation loss. Conclusion: Lung exposure to MWCNT interfered with estrous cycling. Effects caused by MWCNTs depended on the time of exposure: the estrous stage was particularly sensitive to exposure, as animals exposed during this stage showed a higher incidence of irregular cycling after exposure. Our data indicates that MWCNT exposure may interfere with events leading to ovulation.</t>
  </si>
  <si>
    <t>https://umasslowell.idm.oclc.org/login?url=https://search.ebscohost.com/login.aspx?direct=true&amp;db=cmedm&amp;AN=28558787&amp;site=eds-live</t>
  </si>
  <si>
    <t>Biodistribution of Carbon Nanotubes in Animal Models.</t>
  </si>
  <si>
    <t>Jacobsen NR; Møller P; Clausen PA; Saber AT; Micheletti C; Jensen KA; Wallin H; Vogel U</t>
  </si>
  <si>
    <t>Basic &amp; clinical pharmacology &amp; toxicology</t>
  </si>
  <si>
    <t>10.1111/bcpt.12705</t>
  </si>
  <si>
    <t>The many interesting physical and chemical properties of carbon nanotubes (CNT) make it one of the most commercially attractive materials in the era of nanotechnology. Here, we review the recent publications on in vivo biodistribution of pristine and functionalized forms of single-walled and multi-walled CNT. Pristine CNT remain in the lung for months or even years after pulmonary deposition. If cleared, the majority of CNT move to the gastrointestinal (GI) tract via the mucociliary escalator. However, there appears to be no uptake of CNT from the GI tract, with a possible exception of the smallest functionalized SWCNT. Importantly, a significant fraction of CNT translocate from the alveolar space to the near pulmonary region including lymph nodes, subpleura and pleura (&lt;7% of the pulmonary deposited dose) and to distal organs including liver, spleen and bone marrow (~1%). These results clearly demonstrate the main sites of long-term CNT accumulation, which also includes pleura, a major site for fibre-induced pulmonary diseases. Studies on intravenous injection show that CNT in blood circulation are cleared relatively fast with a half-life of minutes or hours. The major target organs were the same as identified after pulmonary exposure with the exception of urine excretion of especially functionalized SWCNT and accumulation in lung tissue. Overall, there is evidence that CNT will primarily be distributed to the liver where they appear to be present at least one year after exposure. © 2016 The Authors. Basic &amp; Clinical Pharmacology &amp; Toxicology published by John Wiley &amp; Sons Ltd on behalf of Nordic Association for the Publication of BCPT (former Nordic Pharmacological Society).</t>
  </si>
  <si>
    <t>https://umasslowell.idm.oclc.org/login?url=https://search.ebscohost.com/login.aspx?direct=true&amp;db=cmedm&amp;AN=27865054&amp;site=eds-live</t>
  </si>
  <si>
    <t>Interfacial rheology for the assessment of potential health effects of inhaled carbon nanomaterials at variable breathing conditions.</t>
  </si>
  <si>
    <t>Kondej D; Sosnowski TR</t>
  </si>
  <si>
    <t>Scientific reports</t>
  </si>
  <si>
    <t>10.1038/s41598-020-70909-y</t>
  </si>
  <si>
    <t>Lung surface is the first line of contact between inhaled carbon nanomaterials, CNMs, and the organism, so this is the place where pulmonary health effects begin. The paper analyzes the influence of several CNMs (single- and multi-walled nanotubes with various surface area: 90-1,280 m 2 /g and aspect ratio: 8-3,750) on the surface-active properties of the lung surfactant, LS, model (Survanta). Effects of CNM concentration (0.1-1 mg/ml) and surface oscillation rate were determined using the oscillating drop method at simulated breathing conditions (2-10 s per cycle, 37 °C). Based on the values of apparent elasticity and viscosity of the interfacial region, new parameters: S ε and S μ were proposed to evaluate potential effect of particles on the LS at various breathing rates. Some of tested CNMs (e.g., COOH- functionalized short nanotubes) significantly influenced the surfactant dynamics, while the other had weaker effects even at high particle concentration. Analysis of changes in S ε and S μ provides a new way to evaluate of a possible disturbance of the basic functions of LS. The results show that the expected pulmonary effects caused by inhaled CNMs at variable breathing rate depend not only on particle concentration (inhaled dose) but also on their size, structure and surface properties.</t>
  </si>
  <si>
    <t>https://umasslowell.idm.oclc.org/login?url=https://search.ebscohost.com/login.aspx?direct=true&amp;db=cmedm&amp;AN=32820205&amp;site=eds-live</t>
  </si>
  <si>
    <t>Alterations in DNA methylation corresponding with lung inflammation and as a biomarker for disease development after MWCNT exposure.</t>
  </si>
  <si>
    <t>Brown TA; Lee JW; Holian A; Porter V; Fredriksen H; Kim M; Cho YH</t>
  </si>
  <si>
    <t>10.3109/17435390.2015.1078852</t>
  </si>
  <si>
    <t>DNA Methylation drug effects; Nanotubes, Carbon toxicity; Pneumonia chemically induced; Pneumonia metabolism; Animals; Biomarkers metabolism; Inhalation Exposure; Interferon-gamma metabolism; Mice; Occupational Exposure; Pneumonia blood; Pneumonia pathology; Promoter Regions, Genetic genetics; Pulmonary Fibrosis chemically induced; Pulmonary Fibrosis pathology; Thy-1 Antigens metabolism; Tumor Necrosis Factor-alpha metabolism</t>
  </si>
  <si>
    <t>Use of multi-walled carbon nanotubes (MWCNT) is growing which increases occupational exposures to these materials. Their toxic potential makes it important to have an in-depth understanding of the inflammation and disease that develops due to exposure. Epigenetics is one area of interest that has been quickly developing to assess disease processes due to its ability to change gene expression and thus the lung environment after exposure. In this study, promoter methylation of inflammatory genes (IFN-γ and TNF-α) was measured after MWCNT exposure using the pyrosequencing assay and found to correlate with initial cytokine production. In addition, methylation of a gene involved in tissue fibrosis (Thy-1) was also altered in a way that matched collagen deposition. In addition to using epigenetics to better understand disease processes, it has also been used as a biomarker of exposure and disease. In this study, global methylation was determined in the lung to ascertain whether MWCNT alter global methylation at the site of exposure and if those alterations coincide with disease development. Then, global methylation levels were determined in the blood to ascertain whether global methylation could be used as a biomarker of exposure in a more easily accessible tissue. Using the LuUminometric Methylation Assay (LUMA) and 5-Methylcytosine (5-mC) Quantification assay, we found that MWCNT lead to DNA hypomethylation in the lung and blood, which coincided with disease development. This study provides initial data showing that alterations in gene-specific methylation correspond with an inflammatory response to MWCNT exposure. In addition, global DNA methylation in the lung and blood coincides with MWCNT-induced disease development, suggesting its potential as a biomarker of both exposure and disease development.</t>
  </si>
  <si>
    <t>In vitro assessment of neurotoxicity and neuroinflammation of homemade MWCNTs.</t>
  </si>
  <si>
    <t>Visalli G; Currò M; Iannazzo D; Pistone A; Pruiti Ciarello M; Acri G; Testagrossa B; Bertuccio MP; Squeri R; Di Pietro A</t>
  </si>
  <si>
    <t>Environmental toxicology and pharmacology</t>
  </si>
  <si>
    <t>10.1016/j.etap.2017.09.005</t>
  </si>
  <si>
    <t>Multi walled carbon nanotubes (MWCNTs) activate pathways involved in cytotoxicity, genotoxicity and inflammation. Inhaled MWCNTs are translocated to extra pulmonary organs and their hydrophobicity allows them to cross the blood-brain barrier (BBB). Further exposure of central nervous system (CNS) occurs via olfactory neurons. Using differentiated SH-SY5Y, we studied the neurotoxicity and neuroinflammation of pristine and functionalised MWCNTs. ROS overproduction was dose- and time-dependent (P&lt;0.01) and was related to mitochondrial impairment, DNA damage and decreased viability (P&lt;0.05). Transcript levels of TNFα, IL-1β and IL-6 increased, as confirmed by an ELISA test. Raman spectra were acquired to assess MWCNT-cells interactions. The almost superimposable pro-oxidant activity of both CNTs could be imputable to excessive lengths with regard to the pristine MWCNTs and to the eroded surface, causing increased reactivity, with regard to functionalised MWCNTs. Considering the ease with which lightweight MWCNTs aerosolize and the increased production, the results underlined the potential onset of neurodegenerative diseases, due to unintentional MWCNT exposure. Copyright © 2017 Elsevier B.V. All rights reserved.</t>
  </si>
  <si>
    <t>https://umasslowell.idm.oclc.org/login?url=https://search.ebscohost.com/login.aspx?direct=true&amp;db=cmedm&amp;AN=28910697&amp;site=eds-live</t>
  </si>
  <si>
    <t>Effects on human bronchial epithelial cells following low-dose chronic exposure to nanomaterials: A 6-month transformation study.</t>
  </si>
  <si>
    <t>Phuyal S; Kasem M; Rubio L; Karlsson HL; Marcos R; Skaug V; Zienolddiny S</t>
  </si>
  <si>
    <t>Toxicology in vitro : an international journal published in association with BIBRA</t>
  </si>
  <si>
    <t>10.1016/j.tiv.2017.07.016</t>
  </si>
  <si>
    <t>The most plausible exposure route to manufactured nanomaterials (MNM) remains pulmonary inhalation. Yet, few studies have attempted to assess carcinogenic properties in vitro following long-term exposure of human pulmonary cells to low and occupationally relevant doses. The most advanced in vitro tests for carcinogenicity, the cell transformation assay (CTA), rely mostly on rodent cells and short-term exposure. We hypothesized that long-term exposure of human bronchial epithelial cells with a normal phenotype could be a valuable assay for testing carcinogenicity of nanomaterials. Therefore, this study (performed within the framework of the FP7-NANoREG project) assessed carcinogenic potential of chronic exposure (up to 6months) to low doses of multi-walled carbon nanotubes (MWCNT, NM-400 and NM-401) and TiO 2 materials (NM62002 and KC7000). In order to harmonize and standardize the experiments, standard operating protocols of MNM dispersion (NANOGENOTOX) were used by three different NANoREG project partners. All nanomaterials showed low cytotoxicity in short-term tests for the tested doses (0.96 and 1.92μg/cm 2 ). During long-term exposure, however, NM-401 clearly affected cell proliferation. In contrast, no cell transformation was observed for NM-401 by any of the partners. NM-400 and NM62002 formed some colonies after 3months. We conclude that agglomerated NM-401 in low doses affect cell proliferation but do not cause cell transformation in the CTA assay used. Copyright © 2017 Elsevier Ltd. All rights reserved.</t>
  </si>
  <si>
    <t>https://umasslowell.idm.oclc.org/login?url=https://search.ebscohost.com/login.aspx?direct=true&amp;db=cmedm&amp;AN=28746895&amp;site=eds-live</t>
  </si>
  <si>
    <t>Nanoparticles and innate immunity: new perspectives on host defence.</t>
  </si>
  <si>
    <t>Boraschi, Diana; Italiani, Paola; Palomba, Roberto; Decuzzi, Paolo; Duschl, Albert; Fadeel, Bengt; Moghimi, S. Moein</t>
  </si>
  <si>
    <t>Seminars in Immunology</t>
  </si>
  <si>
    <t>10.1016/j.smim.2017.08.013</t>
  </si>
  <si>
    <t>CNT carbon nanotube; Complement; DAMP damage associated molecular pattern; DC dendritic cell; DPM discoidal polymeric nanoconstructs; Engineered nanoparticles; GO graphene oxide; HA-PEI hyaluronic acid-poly (ethyleneimine); HAMP homeostasis-altering molecular process; Immunosafety; Inflammation; Innate immunity; LbL layer-by-layer; LPS lipopolysaccharide; MASP MBL-associated serine protease; MBL mannose-binding lectin; MPO myeloperoxidase; MPS mononuclear phagocyte system; MSV multistage silicon nanovectors; MWCNT multi-walled CNT; NAcGlc N -acetyl- d -glucosamine; NAMP nanoparticle-associated molecular pattern; NE neutrophil elastase; NET neutrophil extracellular trap; NLRC4 NLR family CARD domain-containing protein 4; NLRP3 NOD- LRR- and pyrin domain-containing 3; NM nanomaterial; NOD nucleotide-binding oligomerisation domain; NP nanoparticle NK natural killer; PAMP pathogen-associated molecular pattern; PEG polyethylene glycol; PIM pulmonary intravascular macrophages; PLGA poly(lactide-co-glycolide); PM particulate matter; PMN polymorphonuclear leukocyte; PRR pattern recognition receptor; PTX paclitaxel; QD quantum dot; RBC red blood cells; ROS reactive oxygen species; SPION superparamagnetic iron oxide nanoparticle; SWCNT single-walled CNT; TAM tumour-associated macrophages; TLR Toll-like receptor; Toxicity; XL-MSN mesoporous silica NP with XL pores</t>
  </si>
  <si>
    <t>The innate immune system provides the first line of defence against foreign microbes and particulate materials. Engineered nanoparticles can interact with the immune system in many different ways. Nanoparticles may thus elicit inflammation with engagement of neutrophils, macrophages and other effector cells; however, it is important to distinguish between acute and chronic inflammation in order to identify the potential hazards of nanoparticles for human health. Nanoparticles may also interact with and become internalised by dendritic cells, key antigen-presenting cells of the immune system, where a better understanding of these processes could pave the way for improved vaccination strategies. Nanoparticle characteristics such as size, shape and deformability also influence nanoparticle uptake by a plethora of immune cells and subsequent immune responses. Furthermore, the corona of adsorbed biomolecules on nanoparticle surfaces should not be neglected. Complement activation represents a special case of regulated and dynamic corona formation on nanoparticles with important implications in clearance and safety. Additionally, the inadvertent binding of bacterial lipopolysaccharide to nanoparticles is important to consider as this may skew the outcome and interpretation of immunotoxicological studies. Here, we discuss nanoparticle interactions with different cell types and soluble mediators belonging to the innate immune system. [ABSTRACT FROM AUTHOR] Copyright of Seminars in Immunology is the property of Academic Press Inc.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</si>
  <si>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https://umasslowell.idm.oclc.org/login?url=https://search.ebscohost.com/login.aspx?direct=true&amp;db=aph&amp;AN=126351136&amp;site=eds-live</t>
  </si>
  <si>
    <t>Qiong Wang; Qiqi Wang; Ziyue Zhao; Alexander, David B.; Dahai Zhao; Jiegou Xu; Hiroyuki Tsuda</t>
  </si>
  <si>
    <t>Journal of Toxicologic Pathology</t>
  </si>
  <si>
    <t>asbestos; multi-walled carbon nanotubes; pleural lesions; pleural translocation</t>
  </si>
  <si>
    <t>Carbon nanotubes (CNTs) are recently developed tubular nanomaterials, with diameters ranging from a few nanometers to tens of nanometers, and the length reaching up to several micrometers. They can be either single-walled carbon nanotubes (SWCNTs) or multi-walled carbon nanotubes (MWCNTs). Due to their nano-scaled structure, CNTs have a unique set of mechanical, electrical, and chemical properties that make them useful in information technologies, optoelectronics, energy technologies, material sciences, medical technologies, and other fields. However, with the wide application and increasing production of CNTs, their potential risks have led to concerns regarding their impact on environment and health. The shape of some types of CNTs is similar to asbestos fibers, which suggests that these CNTs may cause characteristic pleural diseases similar to those found in asbestos-exposed humans, such as pleural plaques and malignant mesothelioma. Experimental data indicate that CNTs can induce lung and pleural lesions, inflammation, pleural fibrosis, lung tumors, and malignant mesothelioma upon inhalation in the experimental animals. In this review, we focus on the potential of MWCNTs to induce diseases similar to those by asbestos, molecular and cellular mechanisms associated with these diseases, and we discuss a method for evaluating the pleural toxicity of MWCNTs. [ABSTRACT FROM AUTHOR] Copyright of Journal of Toxicologic Pathology is the property of Japanese Society of Toxicologic Pathology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</si>
  <si>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https://umasslowell.idm.oclc.org/login?url=https://search.ebscohost.com/login.aspx?direct=true&amp;db=aph&amp;AN=145293280&amp;site=eds-live</t>
  </si>
  <si>
    <t>PULMONARY SURFACTANT COATING OF MULTI-WALLED CARBON NANOTUBES (MWCNTS) INFLUENCES THEIR OXIDATIVE AND PRO-INFLAMMATORY POTENTIAL IN VITRO</t>
  </si>
  <si>
    <t>Gasser, M; Wick, P; Clift, M J D; Blank, F; Diener, L; Yan, B; Gehr, P; Krug, H F; Rothen-Rutishauser, B</t>
  </si>
  <si>
    <t>ANALYSIS; ANALYSIS OF VARIANCE; ANTIBODY; ANTIOXIDANT; APOPTOSIS; AQUEOUS DISPERSION; BARRIER; BIOLOGICAL INTERACTION; BIOMOLECULE; BLOOD; CAMERA; CAPILLARY TUBE; CARBON NANOTUBE; CELL; CELL CULTURE; CELL MEMBRANE; CELL MORPHOLOGY; CELL NUMBER; CELL VIABILITY; CELLULAR UPTAKE; CHEMICAL DEPOSITION; CHEMICAL VAPOR DEPOSITION; CHEMICAL VAPOUR DEPOSITION; COMMUNICATION; CONCENTRATION DEPENDENCE; CONJUGATED; CYTOMETER; CYTOPLASM; CYTOTOXICITY; DEAGGLOMERATION; DENDRITIC; DEPLETION; DIAGRAM; DIGITAL CAMERA; DISPERSION; DISPERSITY; DRAFTING; ELECTRON MICROGRAPH; ELECTRON MICROSCOPY; ELECTRON SCANNING MICROSCOPY; ENDOCYTOSIS; EPITHELIAL CELL; EXTRACELLULAR; FLOW CYTOMETRY; FREE RADICAL; FREE-RADICAL; FUNCTIONALISATION; FUNCTIONALIZATION; GRADING; HARVESTING; HEALTH; HEALTH HAZARD; HUMAN EPITHELIAL CELL; HUMAN MONOCYTE; IDENTIFICATION; IN VITRO; IN-VITRO; INTEGRITY; INTRACELLULAR; LIGHT MICROSCOPY; LIPID; LIPOPHILIC; LIPOPOLYSACCHARIDE; MACROPHAGE; MATERIAL; MECHANISM; MEDIATOR; MEMBRANE; MICROPOROUS; MICROSCOPY; MODEL; MONOCYTE; MUG; MULTI-WALLED CARBON NANOTUBE; MULTIWALL CARBON NANOTUBE; MULTIWALLED CARBON NANOTUBE; MWNT; NANOMATERIAL; NANOSCIENCE; OXIDATIVE STRESS; PEROXIDATION; PHAGOCYTOSIS; PIERCING; PLANNING; POROUS; PRE-COATED; PRECOATED; PRECOATING; PROTEIN ADSORPTION; PROTEIN ASSAY; QUANTITATIVE ANALYSIS; REACTION TIME; REACTIVE OXYGEN SPECIES; REDOX STATE; RISK ASSESSMENT; SAN; SCANNING ELECTRON MICROGRAPH; SCANNING ELECTRON MICROSCOPY; SEM; SERUM; SIDE GROUP; SPECIFIC SURFACE AREA; STAINING; STATISTICAL ANALYSIS; STREPTAVIDIN; STREPTOMYCIN; STYRENE ACRYLONITRILE COPOLYMER; SUPERNATANT; SUPPLY; SURFACE ACTIVE AGENT; SURFACE CHARGE; SURFACE CHEMISTRY; SURFACTANT; TECHNICAL; TEM; TOXICITY; TRANSCRIPTION; TRANSLOCATION; TRANSMISSION ELECTRON MICROSCOPY; TROUGH; TUMOUR NECROSIS FACTOR; UNCOATED; VESICLE; ZETA POTENTIAL</t>
  </si>
  <si>
    <t>Background Increasing concern has been expressed regarding the potential adverse health effects that may be associated with human exposure to inhaled multi-walled carbon nanotubes (MWCNTs). Thus it is imperative that an understanding as to the underlying mechanisms and the identification of the key factors involved in adverse effects are gained. In the alveoli, MWCNTs first interact with the pulmonary surfactant. At this interface, proteins and lipids of the pulmonary surfactant bind to MWCNTs, affecting their surface characteristics. Aim of the present study was to investigate if the pre-coating of MWCNTs with pulmonary surfactant has an influence on potential adverse effects, upon both (i) human monocyte derived macrophages (MDM) monocultures, and (ii) a sophisticated in vitro model of the human epithelial airway barrier. Both in vitro systems were exposed to MWCNTs either pre-coated with a porcine pulmonary surfactant (Curosurf) or not. The effect of MWCNTs surface charge was also investigated in terms of amino (-NH2) and carboxyl (-COOH) surface modifications. Results Pre-coating of MWCNTs with Curosurf affects their oxidative potential by increasing the reactive oxygen species levels and decreasing intracellular glutathione depletion in MDM as well as decreases the release of Tumour necrosis factor alpha (TNF-(alpha)). In addition, an induction of apoptosis was observed after exposure to Curosurf pre-coated MWCNTs. In triple cell-co cultures the release of Interleukin-8 (IL-8) was increased after exposure to Curosurf pre-coated MWCNTs. Effects of the MWCNTs functionalisations were minor in both MDM and triple cell co-cultures. Conclusions The present study clearly indicates that the pre-coating of MWCNTs with pulmonary surfactant more than the functionalisation of the tubes is a key factor in determining their ability to cause oxidative stress, cytokine/chemokine release and apoptosis. Thus the coating of nano-objects with pulmonary surfactant should be considered for future lung in vitro risk assessment studies. 68 Refs.</t>
  </si>
  <si>
    <t>Multi-walled carbon nanotube directed gene and protein expression in cultured human aortic endothelial cells is influenced by suspension medium</t>
  </si>
  <si>
    <t>Vidanapathirana, Achini K.; Lai, Xianyin; Hilderbrand, Susana C.; Pitzer, Josh E.; Podila, Ramakrishna; Sumner, Susan J.; Fennell, Timothy R.; Wingard, Christopher J.; Witzmann, Frank A.; Brown, Jared M.</t>
  </si>
  <si>
    <t>10.1016/j.tox.2012.09.008</t>
  </si>
  <si>
    <t>MWCNT; Surfactant; eIF2; Nanotoxicology; Nanomedicine; Protein corona</t>
  </si>
  <si>
    <t>The use and production of multi-walled carbon nanotubes (MWCNTs) have significantly increased over the last decade due to their versatility in numerous applications. Their unique physical and chemical properties make them desirable for various biomedical applications, but the same properties also raise concerns about their safety to human health, particularly at the cellular level. The vascular endothelium could be exposed to nanomaterials either by direct intravenous administration in nanomedicine or by translocation following inhalational exposure in an occupational setting. We hypothesized that direct exposure to MWCNTs will increase the expression of inflammatory markers in human aortic endothelial cells (HAEC). We also investigated the effect of the route of exposure on activation by changing the suspension medium of the MWCNTs. HAEC were treated in vitro with MWCNTs (1 or 10μg/cm2) suspended in either cell culture medium [(M)-MWCNTs] or 10% clinical grade pulmonary surfactant [(S)-MWCNTs]. The zeta potential of the (S)-MWCNTs was significantly more negative than the (M)-MWCNTs suggesting a more stable suspension. Treatment of HAEC with (S)-MWCNTs; as compared to (M)-MWCNTs resulted in a significantly higher up-regulation of mRNA transcripts for cell adhesion molecules VCAM1, SELE, ICAM1 and the chemokine CCL2. Time dependent changes in VCAM1 and CCL2 protein levels were confirmed by immunofluorescence, flow cytometry and ELISA. A label free quantitative mass spectrometry proteomic analysis was utilized to compare protein expression patterns between the two suspensions of MWCNTs. We identified significant expression changes in &gt;200 unique proteins in MWCNT treated HAEC. However, the two suspensions of MWCNTs resulted in different protein expression patterns with the eIF2 pathway as the only common pathway identified between the two suspensions. These data suggest that direct exposure to MWCNTs induces acute inflammatory and protein expression changes in HAEC, which is influenced by the type of media used for suspension of MWCNTs and their resulting zeta potential.</t>
  </si>
  <si>
    <t>https://umasslowell.idm.oclc.org/login?url=https://search.ebscohost.com/login.aspx?direct=true&amp;db=edselp&amp;AN=S0300483X12003472&amp;site=eds-live</t>
  </si>
  <si>
    <t>In Vivo Activation and Pro-Fibrotic Function of NF-κB in Fibroblastic Cells During Pulmonary Inflammation and Fibrosis Induced by Carbon Nanotubes.</t>
  </si>
  <si>
    <t>Dong, Jie; Ma, Qiang</t>
  </si>
  <si>
    <t>Frontiers in Pharmacology</t>
  </si>
  <si>
    <t>10.3389/fphar.2019.01140</t>
  </si>
  <si>
    <t>PULMONARY fibrosis; CARBON nanotubes; MYOFIBROBLASTS; CELL nuclei; GENETIC regulation; PNEUMONIA</t>
  </si>
  <si>
    <t>Exposure to insoluble particles in the lung elicits inflammatory responses that eliminate deposited particulates and repair damaged tissue. Overzealous or prolonged responses lead to chronic conditions, such as fibrosis and malignancy, which are frequently progressive and refractory to drug therapy leading to high rates of disability and mortality. The molecular events underlying the progression of lung inflammation to chronic pathology, in particular, the conversion to fibrosis, remain poorly understood. Fibrogenic multi-walled carbon nanotubes (MWCNTs) have been shown to stimulate prominent acute inflammation that evolves into chronic lesions characterized by chronic inflammation, interstitial fibrosis, and granulomas in mouse lungs. In this communication, we examined the in vivo activation of nuclear factor-κB (NF-κB) signaling in fibroblastic cells during the inflammatory and fibrotic progression induced by MWCNTs. Wild-type C57BL/6J male mice were exposed to two fibrogenic MWCNTs (Mitsui XNRI MWNT-7 and long MWCNTs) by pharyngeal aspiration. Both MWCNTs strongly stimulated the nuclear translocation of NF-κB p65 in lung fibroblasts and myofibroblasts during the acute and chronic responses. Phosphorylated NF-κB p65 at serine 276, a marker of NF-κB activation, was markedly induced by MWCNTs in the nucleus of fibroblastic cells. Moreover, two NF-κB-regulated genes encoding pro-fibrotic mediators, tissue inhibitor of metalloproteinase 1 (TIMP1), and osteopontin (OPN), respectively, were significantly induced in lung fibroblasts and myofibroblasts. These results demonstrate that NF-κB is activated to mediate transactivation of pro-fibrotic genes in fibroblastic cells during pulmonary acute and chronic responses to CNTs, providing a mechanistic framework for analyzing gene regulation in pulmonary fibrotic progression through NF-κB signaling. [ABSTRACT FROM AUTHOR] Copyright of Frontiers in Pharmacology is the property of Frontiers Media 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</si>
  <si>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PHYSICOCHEMICAL CHARACTERISTICS OF NANOMATERIALS THAT AFFECT PULMONARY INFLAMMATION</t>
  </si>
  <si>
    <t>Braakhuis, H M; VDZ, Park M; Ilse, Gosens; De, Jong W H; Cassee, F R</t>
  </si>
  <si>
    <t>AEROSOL; AIRBORNE; ANIMAL TESTING; ANIONIC; ANTIOXIDANT; APOPTOSIS; AQUEOUS EXTRACT; ART; ASBESTOS; ASBESTOS FIBER; ASBESTOS FIBRE; BELT; BELTING; BELTS; BLOOD; BREATHING; BROWNIAN MOTION; CARBON NANOTUBE; CARBON PARTICLE; CARBONACEOUS; CASCADE; CATIONIC; CELL; CELL MEMBRANE; CELLULAR UPTAKE; CHARGE DENSITY; CHEMICAL COMPOSITION; CHEMICAL STRUCTURE; CIRCULATION; CLEARANCE; CORONA; CRYSTALLINITY; CURRENT; CYTOTOXICITY; DAMAGE; DATA; DEFENCE; DEPLETION; DEPOSITION; DESTABILISATION; DESTABILIZATION; DEVELOPER; DISAGGREGATION; DISEASE; DISSOLUTION RATE; DMA; DOSE-RESPONSE; DOSIMETER; DOSIMETRY; DRAFTING; DYNAMIC MECHANICAL ANALYSIS; ELECTRICAL MOBILITY; ELECTRON MICROSCOPY; ELECTRON PARAMAGNETIC RESONANCE; ELECTRON SCANNING MICROSCOPY; ELECTRON SPIN RESONANCE; ENDOGENOUS; EPITHELIAL CELL; EPITHELIUM; ERYTHROCYTE; ESCALATOR; ESR; EXTRACELLULAR; FAST DISSOLVING; FIBER; FIBER LENGTH; FIBRE; FIBRE LENGTH; FIBROSIS; FINE PARTICLE; FLAKE; FOOD; FREE RADICAL; FREE-RADICAL; FUME; FUMES; GASTROINTESTINAL TRACT; GENE; GRAPHITE NANOPLATELET; GRAPHITE NANOPLATELETS; HAEMOLYSIS; HAEMOLYTIC; HALF-TIME; HAZARD; HEALTH HAZARD; HEMOLYSIS; HIGH DENSITY; HIGH THROUGHPUT; HUMAN EPITHELIAL CELL; HUMIDITY; HYDRODYNAMIC SIZE; HYDROPHILIC; HYDROPHILICITY; HYGROSCOPICITY; INFLAMMATION; INHALATION; INJURY; INTRACELLULAR; ION GENERATION; LABELLING; LEAKAGE; LINING; LIPID; LOCOMOTION; LONG FIBER; LONG FIBRE; LONG-TERM; LOW TOXICITY; LYMPH NODE; LYSOSOME; MACROPHAGE; MANUFACTURE; MATERIAL; MEDIATOR; MEMBRANE; METABOLITE; MICROPARTICLE; MOLECULAR STRUCTURE; MUG; MULTI-WALLED CARBON NANOTUBE; MULTIVARIATE ANALYSIS; MULTIWALL CARBON NANOTUBE; MULTIWALLED CARBON NANOTUBE; MWNT; NANOBELT; NANOFIBER; NANOFIBRE; NANOMATERIAL; NANOPARTICLE; NANOSPHERE; NANOTECHNOLOGY; NANOWIRE; NEUTRAL; NEUTROPHIL; NON-HYGROSCOPIC; OCCUPATIONAL EXPOSURE; OXIDATION POTENTIAL; OXIDATIVE STRESS; PARTICLE; PARTICLE DENSITY; PARTICLE NUMBER; PARTICLE SHAPE; PARTICLE STRUCTURE; PHAGOCYTOSIS; PHYSICAL PROPERTIES; PHYSICAL PROPERTY; PHYSICOCHEMICAL PROPERTIES; POLYDISPERSITY; POLYMORPHONUCLEAR; POLYSTYRENE; POLYVINYLBENZENE; PRECIPITATOR; PROPERTIES; PS; PYROGENIC; QUANTUM DOT; RADIO LABELLING; REACTIVE OXYGEN SPECIES; REACTIVITY; RECRUITMENT; RELATIVE HUMIDITY; RESPIRATION; RETENTION TIME; REVERSIBLE; REVIEW; RH; RISK ASSESSMENT; SCANNING ELECTRON MICROGRAPH; SCANNING ELECTRON MICROSCOPY; SEDIMENTATION; SEM; SERUM; SHAPING; SHORT-TERM; SHRINKING; SINGLE WALL CARBON NANOTUBE; SINGLE WALLED CARBON NANOTUBE; SPECIFIC SURFACE AREA; SPECTROSCOPY; SPHERICAL; SPIN TRAPPING AGENT; SPRAYING; STRESS; STRESSED; STYRENE POLYMER; SURFACE CHARGE; SURFACE REACTIVITY; TECHNICAL; TEM; TEST METHOD; TESTING; TISSUE; TOXIC; TOXICITY; TOXICOLOGY; TRANSLOCATION; TRANSMISSION ELECTRON MICROSCOPY; TUMOUR; ULTRAFINE; VITAMIN; YELLOWING; ZETA POTENTIAL; ZWITTERIONIC</t>
  </si>
  <si>
    <t>The increasing manufacture and use of products based on nanotechnology raises concerns for both workers and consumers. Various studies report induction of pulmonary inflammation after inhalation exposure to nanoparticles, which can vary in aspects such as size, shape, charge, crystallinity, chemical composition, and dissolution rate. Each of these aspects can affect their toxicity, although it is largely unknown to what extent. The aim of the current review is to analyse published data on inhalation of nanoparticles to identify and evaluate the contribution of their physicochemical characteristics to the onset and development of pulmonary inflammation. Many physicochemical characteristics of nanoparticles affect their lung deposition, clearance, and pulmonary response that, in combination, ultimately determine whether pulmonary inflammation will occur and to what extent. Lung deposition is mainly determined by the physical properties of the aerosol (size, density, shape, hygroscopicity) in relation to airflow and the anatomy of the respiratory system, whereas clearance and translocation of nanoparticles are mainly determined by their geometry and surface characteristics. Besides size and chemical composition, other physicochemical characteristics influence the induction of pulmonary inflammation after inhalation. As some nanoparticles dissolve, they can release toxic ions that can damage the lung tissue, making dissolution rate an important characteristic that affects lung inflammation. Fibre-shaped materials are more toxic to the lungs compared to spherical shaped nanoparticles of the same chemical composition. In general, cationic nanoparticles are more cytotoxic than neutral or anionic nanoparticles. Finally, surface reactivity correlates well with observed pulmonary inflammation. With all these characteristics affecting different stages of the events leading to pulmonary inflammation, no unifying dose metric could be identified to describe pulmonary inflammation for all nanomaterials, although surface reactivity might be a useful measure. To determine the extent to which the various characteristics influence the induction of pulmonary inflammation, the effect of these characteristics on lung deposition, clearance, and pulmonary response should be systematically evaluated. The results can then be used to facilitate risk assessment by categorizing nanoparticles according to their characteristics. 149 Refs.</t>
  </si>
  <si>
    <t>Pulmonary toxicity of multi-walled carbon nanotubes (Baytubes.sup.[R]) relative to [alpha]-quartz following a single 6h inhalation exposure of rats and a 3 months post-exposure period</t>
  </si>
  <si>
    <t>Ellinger-Ziegelbauer, Heidrun; Pauluhn, JuRgen</t>
  </si>
  <si>
    <t>Histochemistry; Deregulation; Gene expression; Nanotubes</t>
  </si>
  <si>
    <t>To link to full-text access for this article, visit this link: http://dx.doi.org/10.1016/j.tox.2009.10.007 Byline: Heidrun Ellinger-Ziegelbauer, Jurgen Pauluhn Keywords: Multi-walled carbon nanotubes; Inhalation testing; Disposition; Clearance; Translocation; Extrapulmonary toxicity; Metal impurities; Gene deregulation; Lung remodeling Abstract: Manufactured multi-walled carbon nanotubes (MWCNT) have attracted a great deal of attention due to their unique structural, chemical, and physical characteristics. This study utilized a 1x 6h inhalation exposure protocol followed by a 3 months post-exposure period. Wistar rats were nose-only exposed to 11 and 241mg/m.sup.3 MWCNT (Baytubes.sup.[R]) of respirable, solid aerosol. MWCNT depleted of residual metals (depletion from 0.53% to 0.12% Co) were compared at 11mg/m.sup.3. Rats similarly exposed to air and [alpha]-quartz (248mg/m.sup.3) served as negative and positive controls, respectively. Pulmonary response was characterized by bronchoalveolar lavage (BAL), lung histopathology, organ burden determinations, and gene expression analyses of lung homogenates with emphasis on extracellular matrix components. This acute inhalation exposure protocol was suitable to characterize and distinguish acute deposition-related effects from the long-term sequelae of retained MWCNT. Subtle differences in acute pulmonary toxic potency due to differences in metal contaminations could be revealed by this protocol. Consistent with the long retention halftime of poorly soluble particles, even short-term inhalation studies may require post-exposure periods of at least 3 months to reveal MWCNT-specific dispositional and toxicological characteristics relative to [alpha]-quartz. Distinct differences in the time course of pulmonary inflammation of MWCNT and [alpha]-quartz could be demonstrated. Transcriptomics proved to be a useful tool to analyze the etiopathology of collagen detected by BAL and histopathology. In summary, the pulmonary inflammogenicity following exposure to MWCNT was concentration-dependent with evidence of regression over time. Conversely, [alpha]-quartz resulted in progressive changes over time. The time course of pulmonary inflammation associated with retained MWCNT was independent on the concentration of residual cobalt. This supports the conclusion that the predominant response to inhaled MWCNT is principally related to the assemblage structure and not catalyst impurities (if in the range of [less than or equal to]0.5%). Author Affiliation: Institute of Toxicology, Bayer Schering Pharma AG, 42096 Wuppertal, Germany Article History: Received 1 September 2009; Revised 6 October 2009; Accepted 7 October 2009</t>
  </si>
  <si>
    <t>Impairment of Coronary Arteriolar Endothelium-Dependent Dilation after Multi-Walled Carbon Nanotube Inhalation: A Time-Course Study.</t>
  </si>
  <si>
    <t>Stapleton, Phoebe A.; Minarchick, Valerie C.; Cumpston, Amy M.; McKinney, Walter; Chen, Bean T.; Sager, Tina M.; Frazer, David G.; Mercer, Robert R.; Scabilloni, James; Andrew, Michael E.; Castranova, Vincent; Nurkiewicz, Timothy R.</t>
  </si>
  <si>
    <t>International Journal of Molecular Sciences</t>
  </si>
  <si>
    <t>10.3390/ijms131113781</t>
  </si>
  <si>
    <t>ENDOTHELIUM; CORONARY arteries; MULTIWALLED carbon nanotubes; INHALATION anesthesia; INFLAMMATION; PULMONARY pharmacology</t>
  </si>
  <si>
    <t>Engineered nanomaterials have been developed for widespread applications due to many highly unique and desirable characteristics. The purpose of this study was to assess pulmonary inflammation and subepicardial arteriolar reactivity in response to multi-walled carbon nanotube (MWCNT) inhalation and evaluate the time course of vascular alterations. Rats were exposed to MWCNT aerosols producing pulmonary deposition. Pulmonary inflammation via bronchoalveolar lavage and MWCNT translocation from the lungs to systemic organs was evident 24 h post-inhalation. Coronary arterioles were evaluated 24-168 h post-exposure to determine microvascular response to changes in transmural pressure, endothelium-dependent and -independent reactivity. Myogenic responsiveness, vascular smooth muscle reactivity to nitric oxide, and a-adrenergic responses all remained intact. However, a severe impact on endothelium-dependent dilation was observed within 24 h after MWCNT inhalation, a condition which improved, but did not fully return to control after 168 h. In conclusion, results indicate that MWCNT inhalation not only leads to pulmonary inflammation and cytotoxicity at low lung burdens, but also a low level of particle translocation to systemic organs. MWCNT inhalation also leads to impairments of endothelium-dependent dilation in the coronary microcirculation within 24 h, a condition which does not fully dissipate within 168 h. The innovations within the field of nanotechnology, while exciting and novel, can only reach their full potential if toxicity is first properly assessed. [ABSTRACT FROM AUTHOR] Copyright of International Journal of Molecular Sciences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</si>
  <si>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https://umasslowell.idm.oclc.org/login?url=https://search.ebscohost.com/login.aspx?direct=true&amp;db=edb&amp;AN=83714727&amp;site=eds-live</t>
  </si>
  <si>
    <t>Comparison of multi-walled carbon nanotubes and halloysite nanotubes on lipid profiles in human umbilical vein endothelial cells</t>
  </si>
  <si>
    <t>Liu, Yanan; Hu, Qilan; Huang, Chaobo; Cao, Yi</t>
  </si>
  <si>
    <t>NanoImpact</t>
  </si>
  <si>
    <t>10.1016/j.impact.2021.100333</t>
  </si>
  <si>
    <t>Human umbilical vein endothelial cells (HUVECs); Multi-walled carbon nanotubes (MWCNTs); Halloysite nanotubes (HNTs); Lipid profiles; Endoplasmic reticulum (ER) stress</t>
  </si>
  <si>
    <t>Tubular nanomaterials (NMs), such as multi-walled carbon nanotubes (MWCNTs) and halloysite nanotubes (HNTs), may be used in biomedicine, but previous studies showed that MWCNTs induced toxicity to endothelial cells (ECs). However, the influence of tubular NMs on EC lipid profiles has gained little attention, probably because ECs are not traditionally considered to be involved in regulating lipid homeostasis. This study compared the different effects of MWCNTs and HNTs on lipid profile changes in human umbilical vein ECs (HUVECs). The results showed that MWCNTs but not HNTs of the same mass concentrations induced cytotoxicity, ultrastuctural changes and intracellular thiol depletion. Meanwhile, only MWCNTs promoted lipid accumulation due to the induction of ER stress leading to up-regulation of fatty acid synthase (FASN). Interestingly, lipidomics results showed that the main lipid classes induced by MWCNTs but not HNTs were ceramide (Cer) and phosphatidylinositol (PI), with most of the lipid classes unaltered or even decreased after NM exposure. Then, extra Cer and PI were added to explore the implications of increase of these lipids. Adding Cer promoted the cytotoxicity of MWCNTs to HUVECs, indicating the lipotoxic role of Cer. Whereas adding PI partially increased intracellular NO and decreased interleukin-6 (IL-6) release due to MWCNT exposure, indicating the signaling role of PI. These results indicated novel roles of lipid dysfunction in NM-induced toxicity to ECs, even though ECs are not the professional cells for controlling lipid homeostasis.</t>
  </si>
  <si>
    <t>https://umasslowell.idm.oclc.org/login?url=https://search.ebscohost.com/login.aspx?direct=true&amp;db=edselp&amp;AN=S2452074821000422&amp;site=eds-live</t>
  </si>
  <si>
    <t>A 2D-Raman correlation spectroscopy study of the interaction of the polymer nanocomposites with carbon nanotubes and human osteoblast-like cells interface</t>
  </si>
  <si>
    <t>Kołodziej, Anna; Wesełucha-Birczyńska, Aleksandra; Świętek, Małgorzata; Skalniak, Łukasz; Błażewicz, Marta</t>
  </si>
  <si>
    <t>Journal of Molecular Structure</t>
  </si>
  <si>
    <t>10.1016/j.molstruc.2020.128135</t>
  </si>
  <si>
    <t>Polymer Nanocomposite; Poly(є-caprolactone); Multi-walled carbon nanotubes; Raman micro-spectroscopy; 2D correlation; Biocompatibility</t>
  </si>
  <si>
    <t>The objects of this research were two types of polymer nanocomposites: poly(ε-caprolactone)/multiwalled carbon nanotubes (PCL/MWCNTs) and poly(ε-caprolactone)/functionalized multiwalled carbon nanotubes (PCL/MWCNTs-f) (without and with oxidative treatment of MWCNTs prior to nanocomposite production, respectively). These nanocomposites are promising materials for medical and tissue engineering applications. The cell proliferation test, performed by culturing of osteoblast-like U-2 OS cells line (human bone osteosarcoma epithelial cells) on the surface of tested nanocomposites, confirmed their high biocompatibility. In order to distinguish the nature of cells-material interactions the two-dimensional (2D) Raman correlation spectroscopy technique was used. It revealed more developed changes in the proteins of the cells cultured on the PCL/MWCNTs-f compare to PCL/MWCNTs, as the conformation β of amide I emerged in the asynchronous map of PCL/MWCNTs-f. Moreover, it was confirmed that the functionalization of MWCNTs leads to a different pattern of nanocomposite interaction with cells, for PCL/MWCNTs-f the formed cross-peaks indicate the creation of combined domains of polymer with cell proteins. Whereas for PCL/MWCNTs it was predominantly the nanotubes’ amorphous component D1 that induced the cross-peaks formation. @@@@Highlights •Polymer nanocomposites produced of PCL and MWCNTs/MWCNTs-f are biocompatible.•2D Raman correlation spectroscopy distinguished material-cells type of interactions.•U2 OS cells’ proteins developed complex interaction with MWCNTs-f.•In MWCNTs cells’ adhesion was supported primarily by the amorphous component of CNTs.•The creation of combined polymer-cell proteins domains were observed in MWCNTs-f.</t>
  </si>
  <si>
    <t>Characterization of the structural changes of human serum albumin upon interaction with single-walled and multi-walled carbon nanotubes: spectroscopic and molecular modeling approaches</t>
  </si>
  <si>
    <t>Hosseinzadeh, Maral; Nikjoo, Shadi; Zare, Najme; Delavar, Delaram; Beigoli, Sima; Chamani, Jamshidkhan</t>
  </si>
  <si>
    <t>Research on Chemical Intermediates</t>
  </si>
  <si>
    <t>FLUORESCENCE-SPECTROMETRY; CNT:CARBON-NANOTUBES; MOLECULAR-MODELING; STRUCTURAL-CHANGE; INCORPORATION; TRANSMISSION-OF-ENERGY; SPECTRUM-ANALYSIS; SERUM-ALBUMIN; FREE-ENERGY; SPECTROMETRY; THERMODYNAMIC-PARAMETER; PROTEINS; MULTI-WALLED-CARBON-NANOTUBES; ENTHALPY; COMPLEX-FORMATION; DELIVERY:DRUG; Fluoreszenzspektrometrie; Kohlenstoffnanoröhrchen; Molekularmodellierung; Strukturumwandlung; Inkorporierung; Energieübertragung; Spektrumanalyse; Serumalbumin; freie Energie; Spektroskopie; thermodynamischer Parameter; Protein; mehrwandiges Kohlenstoffnanoröhrchen; Enthalpie; Komplexbildung; Wirkstofffreisetzung</t>
  </si>
  <si>
    <t>Through the incorporation of spectorescopic and molecular methods of modeling, the researchers investigated the interaction between Carbon Nanotubes (CNTs) and Human Serum Albumin (HSA). Fluorescence spectroscopy revealed the ability in both single-wall and multi-wall CNTs to quench the spectrum through a static quenching procedure obtained from the Stern–Volmer quenching constant (Ksv) at three different temperatures. The Ksv values of HSA–CNTs complexes were 1.96×105 M−1 and 2.44×105 M−1 that showed two different behaviors of interaction between HSA and CNTs. The Van’t Hoff equation was used to calculate thermodynamic parameters of Gibbs free energy (ΔG0), entropy (ΔS0) and enthalpy changes (ΔH0). The binding distances (r) between the donor (Trp residue of HSA) and acceptor (CNTs) was measured through the Förster theory of non-radiative energy transfer, and it was found to be less than 7 nm. The conformational changes of protein in the presence of CNTs were revealed through synchronous fluorescence spectra and three-dimensional fluorescence spectra analysis. The experimental results were confirmed through molecular modeling technique. Circular dichroism technique showed the secondary structure changes of HSA upon interaction with CNTs. The complex formation of HSA and CNTs was determined by the measurement of the electric conductivity. The molecular modeling technique determined the binding site of CNTs that were embedded in the subdomain IIIB of HSA. These analyses play a major role in drug delivery and pharmacodynamics studies for better understanding of nanotechnology levels.</t>
  </si>
  <si>
    <t>https://umasslowell.idm.oclc.org/login?url=https://search.ebscohost.com/login.aspx?direct=true&amp;db=ply&amp;AN=20200137502&amp;site=eds-live</t>
  </si>
  <si>
    <t>Multi-walled carbon nanotubes promoted lipid accumulation in human aortic smooth muscle cells</t>
  </si>
  <si>
    <t>Yang, Haiyin; Li, Jing; Yang, Chunguang; Liu, Hongwen; Cao, Yi</t>
  </si>
  <si>
    <t>10.1016/j.taap.2019.04.022</t>
  </si>
  <si>
    <t>Multi-walled carbon nanotubes (MWCNTs); Human aortic smooth muscle cells (HASMCs); Lipid accumulation; Endoplasmic reticulum (ER) Stress; Kruppel-like factor (KLF)</t>
  </si>
  <si>
    <t>It has been shown before that exposure to nanomaterials (NMs) might promote the formation of foam cells, the key cells involved in all stages of atherosclerosis. However, to our best knowledge, previous studies, particularly in vitro studies, only investigated the transformation of macrophages into foam cells, whereas the importance of smooth muscle cells (SMCs) was overlooked. The present study investigated the toxicity of pristine multi-walled carbon nanotubes (MWCNTs; Code XFM19) and carboxylated MWCNTs (Code XFM21) to human aortic smooth muscle cells (HASMCs). The results showed that exposure to both types of MWCNTs significantly reduced mitochondrial activity but might not damage lysosomes. MWCNT exposure had minimal impact on cytokine release but significantly promoted lipid accumulation, which was significantly inhibited when the cells were pre-incubated with ER stress inhibitors or antioxidants. The mRNA levels of ER stress markers DDIT3 and XBP-1 s and protein levels of chop and p-chop were induced particularly by XFM21, accompanying with increased SREBF1 and SREBF2 mRNA as well as FASN protein, the key regulators involved in de novo lipogenesis. In addition, the mRNA levels of KLF4 and KLF5 and protein levels of KLF were induced after exposure to both types of MWCNTs, associated with an increase of CD68 protein levels. We concluded that MWCNTs might promote lipid accumulation in HASMCs through the induction of ER stress leading to de novo lipogenesis, as well as the activation of KLF pathway resulting in SMC transformation. @@@@Highlights •The cytotoxicity and inflammatory responses of MWCNTs to HASMCs were minimal.•MWCNTs promoted lipid accumulation in HASMCs without external lipid supply.•MWCNTs promoted ER stress leading to de novo lipogenesis.•MWCNTs also activated KLF pathway leading to SMC phenotype switch.</t>
  </si>
  <si>
    <t>https://umasslowell.idm.oclc.org/login?url=https://search.ebscohost.com/login.aspx?direct=true&amp;db=edselp&amp;AN=S0041008X19301607&amp;site=eds-live</t>
  </si>
  <si>
    <t>miR221 regulates cell migration by targeting annexin a1 expression in human mesothelial MeT-5A cells neoplastic-like transformed by multi-walled carbon nanotube.</t>
  </si>
  <si>
    <t>Ju, Li; Zhu, Lijin; Wu, Hao; Yu, Min; Yin, Xianhong; Jia, Zhenyu; Feng, Lingfang; Ying, Shibo; Xia, Hailing; Zhang, Shuzhi; Lou, Jianlin; Yang, Jun</t>
  </si>
  <si>
    <t>Genes &amp; Environment</t>
  </si>
  <si>
    <t>10.1186/s41021-021-00209-y</t>
  </si>
  <si>
    <t>CARBON nanotubes; CELLULAR control mechanisms; MULTIWALLED carbon nanotubes; CELL migration; CELL proliferation</t>
  </si>
  <si>
    <t>Annexin a1; Long-term exposure; Multi-walled carbon nanotubes (MWCNT); Neoplastic-like transformation</t>
  </si>
  <si>
    <t>Background: Multi-walled carbon nanotube (MWCNT) is one of the most widely used manufactured nanomaterials, however, its potential harmful effect on human health is of great concern. Previously we have shown the acute and chronic exposure to MWCNT induced different responses in human mesothelial MeT-5A cells. In the current study, MeT-5A cells were continuously subjected to MWCNT exposure at 10 μg/cm2 for 48 h per passage, up to a whole year, to further clarify the carcinogesis and its potential mechanisms of MWCNT. Results: After one-year MWCNT treatment, MeT-5A cells exhibited neoplastic-like properties, including morphological changes, anchorage-independent growth, increased cell proliferation and cell migration. Further examination revealed the expression of microRNA 221 (miR221) was gradually decreased, while the annexin a1 expression was increased at both the mRNA and protein level during the exposure. Bioinformatic analysis indicated that annexin a1 is a target for miR221 regulation, and it was confirmed by transfecting cells with miR221 mimics, which resulted in the downregulation of annexin a1. Detailed analyses demonstrated miR221 was involved in the regulation of cell migration, e.g., downregulation of miR221 or overexpression of ANNEXIN A1, contributed to the increased cell migration. In contrast, overexpression of miR221 or downregulation of ANNEXIN A1 slowed cell migration. Conclusions: Taken together, these results point to a neoplastic-transforming property of MWCNT, and the miR221-annexin a1 axis is involved in the regulation of cell migration in the transformed cells. [ABSTRACT FROM AUTHOR] Copyright of Genes &amp; Environment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</si>
  <si>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https://umasslowell.idm.oclc.org/login?url=https://search.ebscohost.com/login.aspx?direct=true&amp;db=aph&amp;AN=151702151&amp;site=eds-live</t>
  </si>
  <si>
    <t>Induction of lipid droplets in THP-1 macrophages by multi-walled carbon nanotubes in a diameter-dependent manner: A transcriptomic study.</t>
  </si>
  <si>
    <t>Yang T; Chen J; Gao L; Huang Y; Liao G; Cao Y</t>
  </si>
  <si>
    <t>10.1016/j.toxlet.2020.07.007</t>
  </si>
  <si>
    <t>Lipid Droplets drug effects; Macrophages drug effects; Nanotubes, Carbon toxicity; Cell Line; Cell Survival drug effects; Gene Expression Profiling; Humans; Lipid Metabolism drug effects; Particle Size; Peroxisome Proliferator-Activated Receptors drug effects; Reactive Oxygen Species metabolism; Signal Transduction drug effects; Transcriptome drug effects</t>
  </si>
  <si>
    <t>Exposure to multi-walled carbon nanotubes (MWCNTs) might induce lipid droplet (LD) biogenesis, but the roles of physicochemical properties of MWCNTs, as well as the mechanisms, remain poorly understood. In this study, we investigated lipid laden foam formation in THP-1 macrophages exposed to MWCNTs of different diameters, and attempted transcriptomic analysis to study the possible mechanisms. We observed diameter-dependent cytotoxicity, lipid accumulation and intracellular reactive oxygen species production that were more pronounced for MWCNTs with smaller diameters compared with those with larger diameters. However, more MWCNTs with larger diameters were retained in macrophages after 24 h exposure. One possible explanation for the inverse relationship between MWCNT bio-effects and internalization is that macrophages altered the expression of exocytotic genes to export toxic MWCNTs. Transcriptomic data showed that MWCNTs with smaller diameters more effectively altered the expression of genes related with cytotoxicity and lipid metabolism, and KEGG pathway analysis suggested that MWCNTs with smaller diameters activated peroxisome proliferator-activated receptor (PPAR) signalling pathway (map03320), leading to over-expression of perilipin 2, the surface proteins of LDs. Western blot confirmed that MWCNTs effectively promoted CD36, PPARγ and perilipin 2, key components in map03320. Moreover, inhibition of PPARγ by chemicals or siRNA significantly inhibited lipid accumulation induced by MWCNTs with smaller diameters, and perilipin 2 proteins in MWCNT-exposed macrophages could be decreased by PPARγ siRNA. In conclusion, the results of this study revealed the induction of LDs by MWCNTs in a diameter-dependent manner through the activation of PPAR signalling pathway. Copyright © 2020 Elsevier B.V. All rights reserved.</t>
  </si>
  <si>
    <t>https://umasslowell.idm.oclc.org/login?url=https://search.ebscohost.com/login.aspx?direct=true&amp;db=cmedm&amp;AN=32649966&amp;site=eds-live</t>
  </si>
  <si>
    <t>https://umasslowell.idm.oclc.org/login?url=https://search.ebscohost.com/login.aspx?direct=true&amp;db=ply&amp;AN=20200403489&amp;site=eds-live</t>
  </si>
  <si>
    <t>Multi-walled carbon nanotubes decrease neuronal NO synthase in 3D brain organoids</t>
  </si>
  <si>
    <t>Jiang, Ying; Gong, Housheng; Jiang, Shaohua; She, Chaowen; Cao, Yi</t>
  </si>
  <si>
    <t>10.1016/j.scitotenv.2020.141384</t>
  </si>
  <si>
    <t>Multi-walled carbon nanotubes (MWCNTs); Neuronal NO synthase (nNOS); 3D brain organoids; Nuclear factor kappa-B (NF-κB); Kruppel-like factor 4 (KLF4)</t>
  </si>
  <si>
    <t>Multi-walled carbon nanotubes (MWCNTs) might induce the dysfunction of neuronal NO synthase (nNOS) and impair the function of brains. But to the best of our knowledge, this conclusion was made by using laboratory animals or conventional nerve cell cultures; however, these models might not reflect the complex conditions of human brains. Recently, the development of 3D brain organoids (also known as organotypic cultures) derived from human induced pluripotent stem cells (iPSCs) provides a platform to investigate the behaviors of human brains in vitro. In this study, we investigated the toxicity of MWCNTs to 3D brain organoids which expressed the cortical layer markers. It was shown that MWCNTs induced cytotoxicity to 3D brain organoids but not in dose-dependent manner. Exposure to high level of MWCNTs (64 μg/mL) reduced the levels of intracellular NO but increased superoxide. As the mechanism, 64 μg/mL MWCNTs significantly reduced the protein level of nNOS. The nNOS regulators nuclear factor kappa-B (NF-κB) proteins were significantly induced by MWCNTs, whereas Kruppel-like factor 4 (KLF4) proteins were reduced particularly after exposure to low level of MWCNTs (16 μg/mL). The results from fluorescence micro-optical sectioning tomography (MOST) confirmed the decrease of nNOS proteins, not only at the out-layers that directly contacted MWCNTs, but also at the inner-layers. Combined, our results suggested that MWCNTs could decrease nNOS activity by inducing oxidative stress and modulating NF-κB-KLF4 pathway. This study also showed the potential of 3D brain organoids in mechanism-based toxicology studies. @@@@Highlights •3D brain organoids expressing different cortical layer markers were exposed to MWCNTs.•MWCNTs induced cytotoxicity to 3D brain organoids not in dose-dependent manner.•MWCNTs induced superoxide and decreased NO in 3D brain organoids.•MWCNTs modulated nNOS-NF-κB-KLF4 pathways in 3D brain organoids.•The decrease of nNOS was observed both at out-layers and inner-layers of organoids.</t>
  </si>
  <si>
    <t>https://umasslowell.idm.oclc.org/login?url=https://search.ebscohost.com/login.aspx?direct=true&amp;db=ply&amp;AN=20181120465&amp;site=eds-live</t>
  </si>
  <si>
    <t>Evaluation of cytotoxic responses of raw and functionalized multi-walled carbon nanotubes in human breast cancer (MCF-7) cells</t>
  </si>
  <si>
    <t>Siddiqui, Maqsood A.; Wahab, Rizwan; Ahmad, Javed; Farshori, Nida N.; Musarrat, Javed; Al-Khedhairy, Abdulaziz A.</t>
  </si>
  <si>
    <t>Vacuum</t>
  </si>
  <si>
    <t>10.1016/j.vacuum.2017.05.022</t>
  </si>
  <si>
    <t>Multi-walled carbon nanotubes; Cytotoxicity; ROS generation; MMP level; MCF-7 cells</t>
  </si>
  <si>
    <t>The present investigation was aimed to discover the activity of raw (RCNTs) and functionalized multi-walled carbon nanotubes (FCNTs) for their cytotoxic potential in human breast cancer (MCF-7) cells. The RCNTs were functionalized with the acid treatment method and were characterized by SEM and TEM. The morphology of RCNTs and FCNTs were found to be variable with a size range of ∼10–15 nm diameter were as the length goes up to 2–4 μm. For, cytotoxicity assessments, MCF-7 cells were exposed to RCNTs and FCNTs at 5–400 μg/ml concentrations for 24 h. The cytotoxicity was measured by MTT and NRU assays, and cellular morphology using phase contrast microscope. Further, intracellular reactive oxygen species (ROS) generation and mitochondrial membrane potential (MMP) were also studied. The results of MTT and NRU assays exhibited a concentration-dependent decrease in cell viability of MCF-7 cells. The RCNTs and FCNTs exposed cells were also found to alter the normal morphology of MCF-7 cells. Furthermore, the cells showed significant induction in ROS generation and reduction in MMP level. The results of this study, demonstrated that RCNTs and FCNTs has the potential to induce cytotoxicity in MCF-7 cells which could be mediated through the reactive oxygen species (ROS) generation.</t>
  </si>
  <si>
    <t>https://umasslowell.idm.oclc.org/login?url=https://search.ebscohost.com/login.aspx?direct=true&amp;db=edselp&amp;AN=S0042207X1730235X&amp;site=eds-live</t>
  </si>
  <si>
    <t>https://umasslowell.idm.oclc.org/login?url=https://search.ebscohost.com/login.aspx?direct=true&amp;db=ply&amp;AN=20200313675&amp;site=eds-live</t>
  </si>
  <si>
    <t>Multi-walled carbon nanotubes: A cytotoxicity study in relation to functionalization, dose and dispersion</t>
  </si>
  <si>
    <t>Zhou, Lulu; Forman, Henry Jay; Ge, Yi; Lunec, Joseph</t>
  </si>
  <si>
    <t>Toxicology in Vitro</t>
  </si>
  <si>
    <t>10.1016/j.tiv.2017.04.027</t>
  </si>
  <si>
    <t>Multi-walled carbon nanotubes; Cytotoxicity; Functionalization; Viability; Reactive oxygen species; Apoptosis; DNA damage</t>
  </si>
  <si>
    <t>Chemical functionalization broadens carbon nanotube (CNT) applications, conferring new functions, but at the same time potentially altering toxicity. Although considerable experimental data related to CNT toxicity, at the molecular and cellular levels, have been reported, there is very limited information available for the corresponding mechanism involved (e.g. cell apoptosis and genotoxicity). The threshold dose for safe medical application in relation to both pristine and functionalized carbon nanotubes remains ambiguous. In this study, we evaluated the in vitro cytotoxicity of pristine and functionalized (OH, COOH) multi-walled carbon nanotubes (MWCNTs) for cell viability, oxidant detection, apoptosis and DNA mutations, to determine the non-toxic dose and influence of functional group in a human lung-cancer cell line exposed to 1–1000μg/ml MWCNTs for 24, 48 and 72h. The findings suggest that pristine MWCNTs induced more cell death than functionalized MWCNTs while functionalized MWCNTs are more genotoxic compared to their pristine form. The level of both dose and dispersion in the matrix used should be taken into consideration before applying further clinical applications of MWCNTs. @@@@Highlights •Carboxyl and hydroxyl functionalized MWCNTs form more aggregates than do pristine MWCNTs at 200μg/ml.•MWCNT suspensions are more toxic the more they are dispersed.•At lower concentration (20 and 50μg/ml), cells death is mainly through apoptosis•At 200μg/ml, necrosis by MWCNT predominates.•Functionalization of MWCNTs caused greater DNA oxidation.</t>
  </si>
  <si>
    <t>https://umasslowell.idm.oclc.org/login?url=https://search.ebscohost.com/login.aspx?direct=true&amp;db=edselp&amp;AN=S0887233317301121&amp;site=eds-live</t>
  </si>
  <si>
    <t>Hydrophilic modified magnetic multi-walled carbon nanotube for dispersive solid/liquid phase microextraction of sunitinib in human samples</t>
  </si>
  <si>
    <t>Hooshmand, Sara; Es'haghi, Zarrin</t>
  </si>
  <si>
    <t>Analytical Biochemistry</t>
  </si>
  <si>
    <t>10.1016/j.ab.2017.11.019</t>
  </si>
  <si>
    <t>Magnetic-MWCNT nanoparticles; Dispersive solid–liquid phase microextraction; Sunitinib; Honey; Human samples</t>
  </si>
  <si>
    <t>In this paper, a novel approach for the efficient microextraction and determination of anticancer drug, sunitinib from human samples is described. We synthesized a new nanocomposite; honey coated magnetic multi-walled carbon nanotubes (Honey@magnetic-CNTs). This nanocomposite retains the magnetic properties of individual magnetic nanoparticles (MNPs) and can be effectively separated under an external magnetic field. The synthesized nanoparticles were characterized by FT-IR, VSM, EDAX and XRD and TEM studies. The spherical particles obtained before and after the functionalization had sizes of 14 nm and 16 nm, respectively. The method is based on Honey@magnetic-CNTs assisted dispersive solid-liquid phase microextraction for determination and analysis of the drug. The influences of experimental parameters were investigated. Under optimal conditions, the applied nanocomposite showed good performance, high sensitivity and fast extraction of the analyte from biological samples. In linearity test, the regression correlation coefficient was obtained more than 99% for analyte of interest and linear dynamic range for the proposed method was from 5 to 5000 ng mL−1. Method detection and quantification limits were 1.58 ng mL−1 and 5.28 ng mL−1, respectively. Relative standard deviation was 3.15%.</t>
  </si>
  <si>
    <t>https://umasslowell.idm.oclc.org/login?url=https://search.ebscohost.com/login.aspx?direct=true&amp;db=edselp&amp;AN=S000326971730475X&amp;site=eds-live</t>
  </si>
  <si>
    <t>Intervention in an in-vitro model of human cardiomyocytes with aluminum, titanium and silver doped multi-walled carbon nanotubes: Cell viability analysis</t>
  </si>
  <si>
    <t>Montoya, Y.; Ortiz, I.C.; Hoyos, L.M.; Bustamante, J.</t>
  </si>
  <si>
    <t>2016 Global Medical Engineering Physics Exchanges/Pan American Health Care Exchanges (GMEPE/PAHCE), Global Medical Engineering Physics Exchanges/Pan American Health Care Exchanges (GMEPE/PAHCE), 2016</t>
  </si>
  <si>
    <t>10.1109/GMEPE-PAHCE.2016.7504654</t>
  </si>
  <si>
    <t>Bioengineering; Carbon nanotubes; Silver; Scanning electron microscopy; Aluminum; Titanium; Physics; Nanoparticles; Biomaterials; Cytotoxic; Cardiac cell</t>
  </si>
  <si>
    <t>Due to its unique properties multi-wall carbon nanotubes arise as a solution to different problems in the medical area. The development of conductive nanostructures is viewed as an element that allows treatment in cardiovascular disease, focused on restoring disorders in the electrical pathways. The objective of this study was to assess the cell viability in an in-vitro model of RL14 human ventricular cardiomyocytes exposed to aluminum, titanium and silver doped multi-walled carbon nanotubes (MWCNTs), which potentiate their conductive effect. The analysis by scanning electron microscopy showed CNTs of different morphologies, with structures as wide, long, coiled in the form of bamboo and with spherical ends, depending on the type of doping. It was found that cell viability of cardiomyocytes decreases with exposure to MWCNTs as the concentration of treatment was increased and the type of doping was varied.</t>
  </si>
  <si>
    <t>https://umasslowell.idm.oclc.org/login?url=https://search.ebscohost.com/login.aspx?direct=true&amp;db=edseee&amp;AN=edseee.7504654&amp;site=eds-live</t>
  </si>
  <si>
    <t>Environmental science and pollution research international</t>
  </si>
  <si>
    <t>Additive toxicity of Co-exposure to pristine multi-walled carbon nanotubes and benzo α pyrene in lung cells</t>
  </si>
  <si>
    <t>Azari, Mansour Rezazadeh; Mohammadian, Yousef; Pourahmad, Jalal; Khodagholi, Fariba; Mehrabi, Yadollah</t>
  </si>
  <si>
    <t>Environmental Research</t>
  </si>
  <si>
    <t>10.1016/j.envres.2020.109219</t>
  </si>
  <si>
    <t>Co-exposure; Additive toxicity; Multi walled-carbon nanotubes; Benzo a pyrene; Metal impurities</t>
  </si>
  <si>
    <t>The Mixture exposure to pristine multi-walled carbon nanotubes (P-MWCNTs) and polycyclic aromatic hydrocarbons (PAHs) such as benzo α pyrene (BaP) in the environment is inevitable. Assessment toxicity of P-MWCNTs and BaP individually may not provide sufficient toxicological information. The objective of this work is to investigate the combined toxicity of P-MWCNTs and BaP in human epithelial lung cells (A549). The physico-chemical properties of P-MWCNTs were determined suing analytical instruments. The toxicity of P-MWCNTs and BaP on A549 lung cells individually or combined were assessed. For toxicity assessment, cell viability, ROS generation, oxidative DNA damage, and apoptosis experiments were conducted. The results of this study demonstrated that P-MWCNTs and BaP individually reduced cell viability in A549 lung cells, and oxidative stress was as the possible mechanism of cytotoxicity. The co-exposure to P-MWCNTs and BaP enhanced the cytotoxicity compared to exposure to P-MWCNTs and BaP individually, but not statistically significant. The two-factorial analysis demonstrated an additive toxicity interaction for co-exposure to P-MWCNTs and BaP. The complicated toxicity interaction among BaP with fibers and metal impurities of P-MWCNTS could be probable reasons for additive toxicity interaction. Results of this study could be helpful as the basis for future studies and risk assessment of co-exposure to MWCNTs and PAHs.</t>
  </si>
  <si>
    <t>https://umasslowell.idm.oclc.org/login?url=https://search.ebscohost.com/login.aspx?direct=true&amp;db=edselp&amp;AN=S0013935120301110&amp;site=eds-live</t>
  </si>
  <si>
    <t>Comprehensive studies on the nature of interaction between carboxylated multi-walled carbon nanotubes and bovine serum albumin</t>
  </si>
  <si>
    <t>Lou, Kai; Zhu, Zhaohua; Zhang, Hongmei; Wang, Yanqing; Wang, Xiaojiong; Cao, Jian</t>
  </si>
  <si>
    <t>Chemico-Biological Interactions</t>
  </si>
  <si>
    <t>10.1016/j.cbi.2015.11.020</t>
  </si>
  <si>
    <t>Carboxylated multi-walled carbon nanotubes; Bovine serum albumin; Binding interaction; Adsorption</t>
  </si>
  <si>
    <t>Herein, the interaction between carboxylated multi-walled carbon nanotubes (MWCNTs-COOH) and bovine serum albumin has been investigated by using circular dichroism, UV–vis, and fluorescence spectroscopic methods and molecular modeling in order to better understand the basic behavior of carbon nanotubes in biological systems. The spectral results showed that MWCNTs-COOH bound to BSA and induced the relatively large changes in secondary structure of protein by mainly hydrophobic forces and π-π stacking interactions. Thermal denaturation of BSA in the presence of MWCNTs-COOH indicated that carbon nanotubes acted as a structure destabilizer for BSA. In addition, the putative binding site of MWCNTs-COOH on BSA was near to domain II. With regard to human health, the present study could provide a better understanding of the biological properties, cytotocicity of surface modified carbon nanotubes. @@@@Highlights •Binding interaction of MWCNTs-COOH with BSA was investigated.•hydrophobic force and π-π stacking were involved in the binding process.•MWCNTs-COOH acted as a structure destabilizer for BSA.•The pseudo-second-order model describe the adsorption of BSA on MWCNTs-COOH.</t>
  </si>
  <si>
    <t>https://umasslowell.idm.oclc.org/login?url=https://search.ebscohost.com/login.aspx?direct=true&amp;db=edselp&amp;AN=S0009279715301228&amp;site=eds-live</t>
  </si>
  <si>
    <t>Effects of nitrogen-doped multi-walled carbon nanotubes compared to pristine multi-walled carbon nanotubes on human small airway epithelial cells</t>
  </si>
  <si>
    <t>Mihalchik, Amy L.; Ding, Weiqiang; Porter, Dale W.; McLoughlin, Colleen; Schwegler-Berry, Diane; Sisler, Jennifer D.; Stefaniak, Aleksandr B.; Snyder-Talkington, Brandi N.; Cruz-Silva, Rodolfo; Terrones, Mauricio; Tsuruoka, Shuji; Endo, Morinobu; Castranova, Vincent; Qian, Yong</t>
  </si>
  <si>
    <t>10.1016/j.tox.2015.03.008</t>
  </si>
  <si>
    <t>Multi-walled carbon nanotubes; Functionalized multi-walled carbon nanotubes; Reactive oxygen species</t>
  </si>
  <si>
    <t>Nitrogen-doped multi-walled carbon nanotubes (ND-MWCNTs) are modified multi-walled carbon nanotubes (MWCNTs) with enhanced electrical properties that are used in a variety of applications, including fuel cells and sensors; however, the mode of toxic action of ND-MWCNT has yet to be fully elucidated. In the present study, we compared the interaction of ND-MWCNT or pristine MWCNT-7 with human small airway epithelial cells (SAEC) and evaluated their subsequent bioactive effects. Transmission electron microscopy, X-ray photoelectron spectroscopy, Raman spectroscopy, and X-ray diffraction suggested the presence of N-containing defects in the lattice of the nanotube. The ND-MWCNTs were determined to be 93.3% carbon, 3.8% oxygen, and 2.9% nitrogen. A dose–response cell proliferation assay showed that low doses of ND-MWCNT (1.2μg/ml) or MWCNT-7 (0.12μg/ml) increased cellular proliferation, while the highest dose of 120μg/ml of either material decreased proliferation. ND-MWCNT and MWCNT-7 appeared to interact with SAEC at 6h and were internalized by 24h. ROS were elevated at 6 and 24h in ND-MWCNT exposed cells, but only at 6h in MWCNT-7 exposed cells. Significant alterations to the cell cycle were observed in SAEC exposed to either 1.2μg/ml of ND-MWCNT or MWCNT-7 in a time and material-dependent manner, possibly suggesting potential damage or alterations to cell cycle machinery. Our results indicate that ND-MWCNT induce effects in SAEC over a time and dose-related manner which differ from MWCNT-7. Therefore, the physicochemical characteristics of the materials appear to alter their biological effects.</t>
  </si>
  <si>
    <t>https://umasslowell.idm.oclc.org/login?url=https://search.ebscohost.com/login.aspx?direct=true&amp;db=edselp&amp;AN=S0300483X15000591&amp;site=eds-live</t>
  </si>
  <si>
    <t>Hypoxia-mimicking cobalt-doped multi-walled carbon nanotube nanocomposites enhance the angiogenic capacity of stem cells from apical papilla.</t>
  </si>
  <si>
    <t>Liu J; Zou T; Yao Q; Zhang Y; Zhao Y; Zhang C</t>
  </si>
  <si>
    <t>Materials science &amp; engineering. C, Materials for biological applications</t>
  </si>
  <si>
    <t>10.1016/j.msec.2020.111797</t>
  </si>
  <si>
    <t>Nanocomposites; Nanotubes, Carbon; Cobalt; Endothelial Cells; Humans; Hypoxia; Stem Cells; Vascular Endothelial Growth Factor A</t>
  </si>
  <si>
    <t>Adequate and timely vascularization is crucial for the success of dental pulp tissue engineering. Hypoxia, an important driving force of angiogenesis, plays an important role in this process. However, few studies have investigated the fabrication of hypoxia-simulating biomaterials for dental applications. In this study, a novel hypoxia-mimicking, multi-walled carbon nanotubes/cobalt (MWCNTs/Co) nanocomposite was prepared using the metal-organic framework (MOF) route for the in situ insertion of MWCNTs into Co 3 O 4 polyhedra. The obtained nanocomposites were characterized by scanning electron microscopy (SEM), X-ray diffraction (XRD), and thermogravimetric analysis (TGA). Cobalt ion release of MWCNTs/Co was analyzed in vitro. Cell viability and proliferation were assessed by culturing stem cells from apical papilla (SCAP) with MWCNTs/Co nanocomposites. The angiogenic capacity of SCAP after exposure to nanocomposites was evaluated by enzyme-linked immunosorbent assay (ELISA), western blotting and the Matrigel angiogenesis assay. Our results proved that the synthesized MWCNTs/Co nanocomposites possessed a well-designed connecting structure and could release cobalt ions in a sustained way. The MWCNTs/Co nanocomposites at 50 μg/mL significantly upregulated hypoxia-inducible factor-1α (HIF-1α) and vascular endothelial growth factor (VEGF) protein expression in SCAP, with no apparent cellular cytotoxicity. The conditioned medium collected from SCAP treated with MWCNTs/Co markedly promoted endothelial cells vessel formation. In conclusion, hypoxia-mimicking MWCNTs/Co nanocomposites exhibit promising angiogenic potential for dental tissue engineering and might provide an alternative solution for translational applications. Copyright © 2020 Elsevier B.V. All rights reserved.</t>
  </si>
  <si>
    <t>https://umasslowell.idm.oclc.org/login?url=https://search.ebscohost.com/login.aspx?direct=true&amp;db=cmedm&amp;AN=33545919&amp;site=eds-live</t>
  </si>
  <si>
    <t>https://umasslowell.idm.oclc.org/login?url=https://search.ebscohost.com/login.aspx?direct=true&amp;db=aph&amp;AN=138969182&amp;site=eds-live</t>
  </si>
  <si>
    <t>Multi-Parametric Study of the Viability of in Vitro Skin Cancer Cells Exposed to Nanosecond Pulsed Electric Fields Combined With Multi-Walled Carbon Nanotubes.</t>
  </si>
  <si>
    <t>Mi Y; Li P; Liu Q; Xu J; Yang Q; Tang J</t>
  </si>
  <si>
    <t>Technology in cancer research &amp; treatment</t>
  </si>
  <si>
    <t>10.1177/1533033819876918</t>
  </si>
  <si>
    <t>Cell Survival; Electroporation; Nanotechnology; Nanotubes, Carbon; Algorithms; Cell Line, Tumor; Humans; Models, Theoretical; Skin Neoplasms</t>
  </si>
  <si>
    <t>Multi-walled carbon nanotubes with excellent electrical properties and high aspect ratios can reduce the high field strength required to kill cancer cells in vitro with nanosecond pulsed electric fields. For the first time, this article systematically and comprehensively evaluates the effects of various parameters of nanosecond pulsed electric fields combined with multi-walled carbon nanotubes on cell viability. The effects of field strength, E (2-10 kV/cm); pulse width, τ (100-500 ns); and pulse number, N (5-260) on the viability of A375 human skin cancer cells in the presence of multi-walled carbon nanotubes are studied using the Cell Counting Kit 8 assay. Based on a logistic model, the relationship between cell viability and various parameters is obtained using 1-dimensional nonlinear fitting. The results show a sigmoid-type variation in cell viability with field strength, pulse width, or pulse number. Multivariate scaling analysis shows that the relationship between cell viability and the pulse energy density σE 2 τN can be described as a sigmoid type. The introduction of multi-walled carbon nanotubes does not affect the above rules but significantly enhances the killing effect of nanosecond pulsed electric fields, which could effectively improve the electrical safety of nanosecond pulsed electric fields for the treatment of tumors.</t>
  </si>
  <si>
    <t>https://umasslowell.idm.oclc.org/login?url=https://search.ebscohost.com/login.aspx?direct=true&amp;db=cmedm&amp;AN=31551008&amp;site=eds-live</t>
  </si>
  <si>
    <t>https://umasslowell.idm.oclc.org/login?url=https://search.ebscohost.com/login.aspx?direct=true&amp;db=edselp&amp;AN=S0045653520309735&amp;site=eds-live</t>
  </si>
  <si>
    <t>Materials Science &amp; Engineering C</t>
  </si>
  <si>
    <t>https://umasslowell.idm.oclc.org/login?url=https://search.ebscohost.com/login.aspx?direct=true&amp;db=edselp&amp;AN=S0928493119333867&amp;site=eds-live</t>
  </si>
  <si>
    <t>https://umasslowell.idm.oclc.org/login?url=https://search.ebscohost.com/login.aspx?direct=true&amp;db=cmedm&amp;AN=30554368&amp;site=eds-live</t>
  </si>
  <si>
    <t>https://umasslowell.idm.oclc.org/login?url=https://search.ebscohost.com/login.aspx?direct=true&amp;db=edselp&amp;AN=S0041008X14004013&amp;site=eds-live</t>
  </si>
  <si>
    <t>Electrocatalytic boost up of epinephrine and its simultaneous resolution in the presence of serotonin and folic acid at poly(serine)/multi-walled carbon nanotubes composite modified electrode: A voltammetric study</t>
  </si>
  <si>
    <t>Narayana, P.V.; Madhusudana Reddy, T.; Gopal, P.; Mohan Reddy, M.; Ramakrishna Naidu, G.</t>
  </si>
  <si>
    <t>10.1016/j.msec.2015.06.011</t>
  </si>
  <si>
    <t>Epinephrine; Differential pulse voltammetry; Electrochemical impedance spectroscopy; Multi-walled carbon nanotubes; Nanocomposite electrode; Simultaneous determination</t>
  </si>
  <si>
    <t>The present paper describes the new strategy for the development of nanosensor based on dropcasting of multi-walled carbon nanotubes (MWCNTs) followed by electropolymerization of serine (ser) onto the glassy carbon electrode (GCE). The developed nanocomposite sensor was abbreviated as poly(ser)/MWCNTs/GCE and was characterized by using electrochemical impedance spectroscopy (EIS) technique. The EIS results confirmed the fast electron transfer rate at the surface of poly(ser)/MWCNTs/GCE. The proposed sensor exhibited good catalytic activity towards the sensing of epinephrine (EP) individually and simultaneously in the presence of serotonin (5-HT) and folic acid (FA) in 0.1M phosphate buffer solution (PBS) at pH7.0. The limit of detection (LOD) and limit of quantification (LOQ) of EP was found to be 6×10−7M and 2×10−6M respectively. The fabricated sensor showed excellent precision and accuracy with a relative standard deviation (RSD) of 4.86%. The proposed composite sensor was effectively applied towards the determination of EP in human blood serum and pharmaceutical injection sample. @@@@Highlights •Poly(ser)/MWCNTs/GCE showed high sensitivity in the sensing of EP.•The sensor reduced the overpotential for oxidation of EP.•This electrode was successfully used for simultaneous sensing of EP, 5-HT and FA.•The electrode was effectively used for the determination of EP in real samples.</t>
  </si>
  <si>
    <t>https://umasslowell.idm.oclc.org/login?url=https://search.ebscohost.com/login.aspx?direct=true&amp;db=edselp&amp;AN=S092849311530148X&amp;site=eds-live</t>
  </si>
  <si>
    <t>In vitro reprotoxicity of carboxyl-functionalised single- and multi-walled carbon nanotubes on human spermatozoa.</t>
  </si>
  <si>
    <t>Aminzadeh, Z.; Jamalan, M.; Chupani, L.; Lenjannezhadian, H.; Ghaffari, M. A.; Aberomand, M.; Zeinali, M.</t>
  </si>
  <si>
    <t>Andrologia</t>
  </si>
  <si>
    <t>10.1111/and.12741</t>
  </si>
  <si>
    <t>TOXICITY testing; CARBON nanotubes; SINGLE walled carbon nanotubes; MULTIWALLED carbon nanotubes; SPERMATOZOA; CARBOXYL group</t>
  </si>
  <si>
    <t>carboxylated carbon nanotubes; human spermatozoa; motility; oxidative stress; viability</t>
  </si>
  <si>
    <t>Reproductive toxicity of carboxyl-functionalised carbon nanotubes ( CNT- COOH), as the most commonly used form of water-soluble CNTs, is not clearly studied. The aim of this study was to investigate in vitro toxicity of carboxylated single-walled and multi-walled CNTs ( SWCNT- COOH and MWCNT- COOH) against human spermatozoa. Sperm cells from healthy donors were incubated with 0.1-100 μg/ml of SWCNT- COOH or MWCNT- COOH at 37°C for up to 5 hr. Viability of sperm cells was assessed using MTT test, and sperm motility was evaluated following World Health Organization guideline. Production of reactive oxygen species ( ROS) and nitric oxide ( NO) in sperm was also assessed. We showed that both MWCNT- COOH and SWCNT- COOH following incubation in vitro with human spermatozoa did not exert negative effect on viability while motility was significantly ( p &lt; .05) dropped in a dose-dependent manner. Moreover, there was no significant effect of the type, dose and exposure time of the CNT- COOH on NO production. Exposure of sperm cells to both examined types of CNTs at concentrations as low as 0.1 μg/ml caused a significant increase in ROS levels. In conclusion, carboxylated forms of CNTs seem to be harmful for human spermatozoa. Further studies, especially using in vivo models, are needed to decide about reprotoxicity of carboxylated forms of CNTs. [ABSTRACT FROM AUTHOR] Copyright of Andrologia is the property of Wiley-Blackwell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</si>
  <si>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https://umasslowell.idm.oclc.org/login?url=https://search.ebscohost.com/login.aspx?direct=true&amp;db=cmedm&amp;AN=32475258&amp;site=eds-live</t>
  </si>
  <si>
    <t>https://umasslowell.idm.oclc.org/login?url=https://search.ebscohost.com/login.aspx?direct=true&amp;db=cmedm&amp;AN=32240902&amp;site=eds-live</t>
  </si>
  <si>
    <t>https://umasslowell.idm.oclc.org/login?url=https://search.ebscohost.com/login.aspx?direct=true&amp;db=ply&amp;AN=1234408&amp;site=eds-live</t>
  </si>
  <si>
    <t>Cellular Toxicity of Multi-walled Carbon Nanotubes on Human Lung Cells.</t>
  </si>
  <si>
    <t>Nasirzadeh, Nafiseh; Rasoulzadeh, Yahya; Azari, Mansour Rezazadeh; Mohammadian, Yousef</t>
  </si>
  <si>
    <t>Journal of Chemical Health Risks</t>
  </si>
  <si>
    <t>10.22034/jchr.2020.1879194.1051</t>
  </si>
  <si>
    <t>Nowadays, multi-walled carbon nanotubes (MWCNTs) are used in various industries. Considering the exposure probability of these nanomaterials to humans, the purpose of the present study is to assess the effect of MWCNTs on cellular toxicity of human alveolar epithelial. The A549 cells were cultured and treated to various doses of MWCNTs at three different times. Finally, the Tetrazolium colorimetric (MTT) assay was implemented for evaluating the cellular viability. The results indicated that the cytotoxicity for MWCNTs on the human alveolar epithelial cells is related to dose and time of exposure. The inhibitory concentration of 50% (IC50) and non-observed adverse effect concentration (NOAEC) are calculated to be 103.6 as well as 0.65μg/mL, respectively. The findings of this present study could contribute to a better understanding of MWCNTs substances and might be useful as a basis for the future risk evaluation studies of exposed population in industries. [ABSTRACT FROM AUTHOR] Copyright of Journal of Chemical Health Risks is the property of Islamic Azad University, Damghan Branch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</si>
  <si>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https://umasslowell.idm.oclc.org/login?url=https://search.ebscohost.com/login.aspx?direct=true&amp;db=aph&amp;AN=143040790&amp;site=eds-live</t>
  </si>
  <si>
    <t>https://umasslowell.idm.oclc.org/login?url=https://search.ebscohost.com/login.aspx?direct=true&amp;db=ply&amp;AN=20190627345&amp;site=eds-live</t>
  </si>
  <si>
    <t>https://umasslowell.idm.oclc.org/login?url=https://search.ebscohost.com/login.aspx?direct=true&amp;db=edselp&amp;AN=S0378517319305551&amp;site=eds-live</t>
  </si>
  <si>
    <t>Role of inflammation in the malignant transformation of pleural mesothelial cells induced by multi-walled carbon nanotubes.</t>
  </si>
  <si>
    <t>10.1080/17435390.2020.1777477</t>
  </si>
  <si>
    <t>https://umasslowell.idm.oclc.org/login?url=https://search.ebscohost.com/login.aspx?direct=true&amp;db=rzh&amp;AN=133762012&amp;site=eds-live</t>
  </si>
  <si>
    <t>Raman studies of the interactions of fibrous carbon nanomaterials with albumin</t>
  </si>
  <si>
    <t>Wesełucha-Birczyńska, Aleksandra; Morajka, Krzysztof; Stodolak-Zych, Ewa; Długoń, Elżbieta; Dużyja, Maria; Lis, Tomasz; Gubernat, Maciej; Ziąbka, Magdalena; Błażewicz, Marta</t>
  </si>
  <si>
    <t>Spectrochimica Acta Part A: Molecular and Biomolecular Spectroscopy</t>
  </si>
  <si>
    <t>10.1016/j.saa.2018.02.027</t>
  </si>
  <si>
    <t>Carbon nanomaterials; Multi-walled carbon nanotubes (MWCNTs); Pyrolytic carbon C (CVD); Carbon nano fibers (CNFs); Raman microspectroscopy; Human serum albumin (HSA)</t>
  </si>
  <si>
    <t>Adsorption or immobilization of proteins on synthetic surfaces is a key issue in the context of the biocompatibility of implant materials, especially those intended for the needs of cardiac surgery but also for the construction of biosensors or nanomaterials used as drug carriers. The subject of research was the analysis of Raman spectra of two types of fibrous carbon nanomaterials, of great potential for biomedical applications, incubated with human serum albumin (HSA). The first nanomaterial has been created on the layer of MWCNTs deposited by electrophoretic method (EPD) and then covered by thin film of pyrolytic carbon introduced by chemical vapor deposition process (CVD). The second material was formed from carbonized nanofibers prepared via electrospinning (ESCNFs) of polyacrylonitrile (PAN) precursor and then covered with pyrolytic carbon (CVD). The G-band blue-shift towards the position of about 1600cm−1, observed for both studied surfaces, clearly indicates the albumin (HSA) adhesion to the surface. The G and G' (2D) peak shift was employed to assess the stress build up on the carbon nanomaterials. The surface nano- and micro-topography as well as the method of ordering the carbon nanomaterial has a significant influence on the mode of surface-protein interaction. @@@@Highlights •Two fibrous type carbon nanomaterials were studied.•The interaction of human albumin with each kind of nanomaterial has been characterized.•The G and G' (2D) peak shift was employed to evaluate the stress build up on the carbon nanomaterials.</t>
  </si>
  <si>
    <t>https://umasslowell.idm.oclc.org/login?url=https://search.ebscohost.com/login.aspx?direct=true&amp;db=edselp&amp;AN=S1386142518301380&amp;site=eds-live</t>
  </si>
  <si>
    <t>Mitsui-7, heat-treated, and nitrogen-doped multi-walled carbon nanotubes elicit genotoxicity in human lung epithelial cells.</t>
  </si>
  <si>
    <t>Siegrist KJ; Reynolds SH; Porter DW; Mercer RR; Bauer AK; Lowry D; Cena L; Stueckle TA; Kashon ML; Wiley J; Salisbury JL; Mastovich J; Bunker K; Sparrow M; Lupoi JS; Stefaniak AB; Keane MJ; Tsuruoka S; Terrones M; McCawley M; Sargent LM</t>
  </si>
  <si>
    <t>10.1186/s12989-019-0318-0</t>
  </si>
  <si>
    <t>DNA Damage; Epithelial Cells drug effects; Hot Temperature; Lung drug effects; Nanotubes, Carbon toxicity; Nitrogen chemistry; Cell Cycle; Cell Line; Cell Survival drug effects; Dose-Response Relationship, Drug; Epithelial Cells pathology; Humans; Lung pathology; Nanotubes, Carbon chemistry; Particle Size; Surface Properties</t>
  </si>
  <si>
    <t>Background: The unique physicochemical properties of multi-walled carbon nanotubes (MWCNT) have led to many industrial applications. Due to their low density and small size, MWCNT are easily aerosolized in the workplace making respiratory exposures likely in workers. The International Agency for Research on Cancer designated the pristine Mitsui-7 MWCNT (MWCNT-7) as a Group 2B carcinogen, but there was insufficient data to classify all other MWCNT. Previously, MWCNT exposed to high temperature (MWCNT-HT) or synthesized with nitrogen (MWCNT-ND) have been found to elicit attenuated toxicity; however, their genotoxic and carcinogenic potential are not known. Our aim was to measure the genotoxicity of MWCNT-7 compared to these two physicochemically-altered MWCNTs in human lung epithelial cells (BEAS-2B &amp; SAEC). Results: Dose-dependent partitioning of individual nanotubes in the cell nuclei was observed for each MWCNT material and was greatest for MWCNT-7. Exposure to each MWCNT led to significantly increased mitotic aberrations with multi- and monopolar spindle morphologies and fragmented centrosomes. Quantitative analysis of the spindle pole demonstrated significantly increased centrosome fragmentation from 0.024-2.4 μg/mL of each MWCNT. Significant aneuploidy was measured in a dose-response from each MWCNT-7, HT, and ND; the highest dose of 24 μg/mL produced 67, 61, and 55%, respectively. Chromosome analysis demonstrated significantly increased centromere fragmentation and translocations from each MWCNT at each dose. Following 24 h of exposure to MWCNT-7, ND and/or HT in BEAS-2B a significant arrest in the G1/S phase in the cell cycle occurred, whereas the MWCNT-ND also induced a G2 arrest. Primary SAEC exposed for 24 h to each MWCNT elicited a significantly greater arrest in the G1 and G2 phases. However, SAEC arrested in the G1/S phase after 72 h of exposure. Lastly, a significant increase in clonal growth was observed one month after exposure to 0.024 μg/mL MWCNT-HT &amp; ND. Conclusions: Although MWCNT-HT &amp; ND cause a lower incidence of genotoxicity, all three MWCNTs cause the same type of mitotic and chromosomal disruptions. Chromosomal fragmentation and translocations have not been observed with other nanomaterials. Because in vitro genotoxicity is correlated with in vivo genotoxic response, these studies in primary human lung cells may predict the genotoxic potency in exposed human populations.</t>
  </si>
  <si>
    <t>https://umasslowell.idm.oclc.org/login?url=https://search.ebscohost.com/login.aspx?direct=true&amp;db=cmedm&amp;AN=31590690&amp;site=eds-live</t>
  </si>
  <si>
    <t>The impact of tomato fruits containing multi-walled carbon nanotube residues on human intestinal epithelial cell barrier function and intestinal microbiome composition.</t>
  </si>
  <si>
    <t>Lahiani MH; Khare S; Cerniglia CE; Boy R; Ivanov IN; Khodakovskaya M</t>
  </si>
  <si>
    <t>Nanoscale</t>
  </si>
  <si>
    <t>10.1039/c8nr08604d</t>
  </si>
  <si>
    <t>Lycopersicon esculentum chemistry; Nanotubes, Carbon chemistry; Cell Line; Feces microbiology; Fruit chemistry; Fruit metabolism; Gastrointestinal Microbiome drug effects; Humans; Intestinal Mucosa cytology; Intestinal Mucosa drug effects; Intestinal Mucosa metabolism; Lactobacillus acidophilus drug effects; Lactobacillus acidophilus genetics; Lycopersicon esculentum metabolism; Nanotubes, Carbon toxicity; RNA, Ribosomal, 16S chemistry; RNA, Ribosomal, 16S genetics; RNA, Ribosomal, 16S metabolism; Salmonella typhimurium drug effects; Salmonella typhimurium genetics; Sequence Analysis, DNA; Spectrum Analysis, Raman</t>
  </si>
  <si>
    <t>Carbon nanomaterials (CNMs) can positively regulate seed germination and enhance plant growth. However, clarification of the impact of plant organs containing absorbed CNMs on animal and human health is a critical step of risk assessment for new nano-agro-technology. In this study, we have taken a comprehensive approach to studying the effect tomato fruits derived from plants exposed to multi-walled carbon nanotubes (CNTs) have on gastrointestinal epithelial barrier integrity and their impact on the human commensal intestinal microbiota using an in vitro cell culture and batch human fecal suspension models. The effects of CNTs on selected pure cultures of Salmonella enterica Typhimurium and Lactobacillus acidophilus were also evaluated. This study demonstrated that CNT-containing fruits or the corresponding residual level of pure CNTs (0.001 μg ml-1) was not sufficient to initiate a significant change in transepithelial resistance and on gene expression of the model T-84 human intestinal epithelial cells. However, at 10 μg ml-1 concentration CNTs were able to penetrate the cell membrane and change the gene expression profile of exposed cells. Moreover, extracts from CNT-containing fruits had minimal to no effect on human intestinal microbiota as revealed by culture-based analysis and 16S rRNA sequencing.</t>
  </si>
  <si>
    <t>Multi-walled carbon nanotubes induce stronger migration of inflammatory cells in vitro than asbestos or granular particles but a similar pattern of inflammatory mediators</t>
  </si>
  <si>
    <t>Westphal, Götz A.; Rosenkranz, Nina; Brik, Alexander; Weber, Daniel; Föhring, Isabell; Monsé, Christian; Kaiser, Nina; Hellack, Bryan; Mattenklott, Markus; Brüning, Thomas; Johnen, Georg; Bünger, Jürgen</t>
  </si>
  <si>
    <t>10.1016/j.tiv.2019.03.036</t>
  </si>
  <si>
    <t>Multiwalled cabon nanotubes; Asbestos; Chemotaxis; Macrophages; Neutrophils</t>
  </si>
  <si>
    <t>Biopersistent pro-inflammatory fibers are suspected human carcinogens. Cytotoxicity and transcription of pro- and anti-inflammatory mediators of different fibers were investigated in functional relationship to chemotaxis in vitro as a model for fiber-induced inflammation of the lung. We challenged NR8383 rat macrophages with multi-walled carbon nanotubes (MWCNT) and various asbestos fibers. The resulting cell supernatants were than studied using the Particle-induced Cell Migration Assay (PICMA) and cytotoxicity was determined using the LDH test. Expression of inflammatory mediators was analyzed with qPCR and verified by ELISA. Chrysotile A and the rigid, needle-shaped NM-401 caused the strongest cytotoxic effects and the largest number of migrated cells. In contrast, the MWCNT NM-400, NM-402, and NM403 were apparently non-cytotoxic but induced pronounced cell migration showing a very steep dose response. However, the strength of cell migration and cytotoxicity of the asbestos fibers were correlated. The expression profile of inflammatory mediators was comparable, although cytotoxicity of the MWCNT NM-401 and NM-403 differed strongly. Induction of the corresponding proteins was confirmed for CCL2, CCL3, CXCL1, CXCL3, IL1RA (IL1RN), CSF1, GDF15 and TNFa. Chrysotile A and NM-401 induced much stronger chemotaxis than the non-fibrous particles reported in our previous study. Cytotoxic and chemotactic effects correspond to the induction of inflammatory mediators.</t>
  </si>
  <si>
    <t>https://umasslowell.idm.oclc.org/login?url=https://search.ebscohost.com/login.aspx?direct=true&amp;db=ply&amp;AN=1285067&amp;site=eds-live</t>
  </si>
  <si>
    <t>[Effects of length and chemical modification on the activation of vascular endothelial cells induced by multi walled carbon nanotubes].</t>
  </si>
  <si>
    <t>Shen J; Yang D; Chen MY; Guo XB</t>
  </si>
  <si>
    <t>Beijing da xue xue bao. Yi xue ban = Journal of Peking University. Health sciences</t>
  </si>
  <si>
    <t>Nanotubes, Carbon toxicity; Cell Line; Cell Survival; Endothelial Cells; Vascular Cell Adhesion Molecule-1</t>
  </si>
  <si>
    <t>Objective: To investigate the effects of multi-walled carbon nanotubes (MWCNTs) with different length or chemical modification on endothelial cell activation and to explore the role of nucleotide-binding oligomerization domain-like receptor family pyrin domain containing 3 (NLRP3) inflammasome. Methods: MWCNTs were characterized by dynamic light scattering (DLS) after being suspended in culture medium. The immortalized mouse cerebral microvascular endothelial cell line b.End3 was treated with short MWCNTs (S-MWCNT, 0.5 to 2 μm), long MWCNTs (L-MWCNT, 10 to 30 μm) and the above long MWCNTs functionalized by carboxyl-(L-MWCNT-COOH), amino-(L-MWCNT-NH 2 ) or hydroxyl-(L-MWCNT-OH) modification. Cytotoxicity of MWCNTs in b.End3 cells was determined by cell counting kit-8 (CCK-8) assay and lactate dehydrogenase (LDH) release assay, and non-toxic low dose was selected for subsequent experiments. Effects of all types of MWCNTs on the endothelial activation of b.End3 were determined by the measurement of vascular cell adhesion molecule-1 (VCAM-1) concentration in cell supernatant and adhesion assay of human monocytic cell line THP-1 to b.End3.To further elucidate the mechanism involved, the protein expressions of nucleotide-binding oligomerization domain-like receptor family pyrin domain containing 3(NLRP3) in cells treated with S-MWCNT, L-MWCNT and L-MWCNT-COOH were measured by Western blot. Results: At a higher concentration (125 μg/cm 2 ) and treated for 24 h, all types of MWCNTs significantly inhibited viability of b.End3 cells. At a sub-toxic concentration (6.25 μg/cm 2 ), all types of MWCNTs treated for 12 h significantly induced the activation of b.End3 cells, as evidenced by the elevated VCAM-1 release and THP-1 adhesion. Compared with S-MWCNT, L-MWCNT significantly promoted endothelial cell activation. L-MWCNT and L-MWCNT-COOH activated b.End3 cells to a similar extent. Furthermore, treatment with S-MWCNT, L-MWCNT and L-MWCNT-COOH increased NLRP3 expression in a time-dependent manner at 6.25 μg/cm 2 . Compared with S-MWCNT, cells treated with L-MWCNT for 4 h and 12 h exhibited significantly increased protein expressions of NLRP3. However, no significant differences were detected in the level of NLRP3 protein in cells treated with L-MWCNT and L-MWCNT-COOH. Conclusion: Compared with the surface chemical modification, length changes of MWCNTs exerted more influence on endothelial cell activation, which may be related to the activation of NLRP3 inflammasome. Our study contributes further understanding of the impact of MWCNTs on endothelial cells, which may have implications for the improvement of safety evaluation of MWCNTs.</t>
  </si>
  <si>
    <t>https://umasslowell.idm.oclc.org/login?url=https://search.ebscohost.com/login.aspx?direct=true&amp;db=cmedm&amp;AN=34145842&amp;site=eds-live</t>
  </si>
  <si>
    <t>DNA methylation changes in human lung epithelia cells exposed to multi-walled carbon nanotubes.</t>
  </si>
  <si>
    <t>Sierra MI; Rubio L; Bayón GF; Cobo I; Menendez P; Morales P; Mangas C; Urdinguio RG; Lopez V; Valdes A; Vales G; Marcos R; Torrecillas R; Fernández AF; Fraga MF</t>
  </si>
  <si>
    <t>10.1080/17435390.2017.1371350</t>
  </si>
  <si>
    <t>DNA Methylation drug effects; Epigenesis, Genetic drug effects; Epithelial Cells drug effects; Lung drug effects; Nanotubes, Carbon toxicity; Titanium toxicity; Cell Line; CpG Islands drug effects; DNA Methylation genetics; Dose-Response Relationship, Drug; Endocytosis drug effects; Epigenesis, Genetic genetics; Epithelial Cells metabolism; Gene Expression Profiling; Genome-Wide Association Study; Humans; Lung metabolism; Microscopy, Electron, Transmission; Particle Size; Surface Properties</t>
  </si>
  <si>
    <t>Humans are increasingly exposed to nanoparticles and, although many of their physiological effects have been described, the molecular mechanisms underlying them are still largely unknown. The present study aimed to determine the possible role of certain epigenetic mechanisms in the cellular response of human lung epithelial cells that are triggered by long-term exposure to titanium dioxide nanoparticles (TiO 2 NPs) and multi-walled carbon nanotubes (MWCNTs). The results showed that exposure to TiO 2 NPs had only minor effects on genome-wide DNA methylation. However, we identified 755 CpG sites showing consistent DNA hypomethylation in cells exposed to MWCNTs. These sites were mainly located at low density CpG regions and enhancers, and very frequently on the X chromosome. Our results thus suggest that long-term MWCNT exposure may have important effects on the epigenome.</t>
  </si>
  <si>
    <t>https://umasslowell.idm.oclc.org/login?url=https://search.ebscohost.com/login.aspx?direct=true&amp;db=cmedm&amp;AN=28901819&amp;site=eds-live</t>
  </si>
  <si>
    <t>https://umasslowell.idm.oclc.org/login?url=https://search.ebscohost.com/login.aspx?direct=true&amp;db=cmedm&amp;AN=28301273&amp;site=eds-live</t>
  </si>
  <si>
    <t>https://umasslowell.idm.oclc.org/login?url=https://search.ebscohost.com/login.aspx?direct=true&amp;db=aph&amp;AN=149327064&amp;site=eds-live</t>
  </si>
  <si>
    <t>Multi-walled carbon nanotubes upregulate mitochondrial gene expression and trigger mitochondrial dysfunction in primary human bronchial epithelial cells.</t>
  </si>
  <si>
    <t>Snyder RJ; Verhein KC; Vellers HL; Burkholder AB; Garantziotis S; Kleeberger SR</t>
  </si>
  <si>
    <t>10.1080/17435390.2019.1655107</t>
  </si>
  <si>
    <t>Bronchi drug effects; DNA, Mitochondrial drug effects; Epithelial Cells drug effects; Mitochondria drug effects; Nanotubes, Carbon toxicity; Apoptosis; Bronchi cytology; Cell Survival drug effects; DNA Damage; Gene Expression Regulation drug effects; Genes, Mitochondrial drug effects; Humans; Mitochondria metabolism; Mitochondrial Diseases chemically induced; Oxidative Stress drug effects; Respiratory Mucosa cytology; Up-Regulation</t>
  </si>
  <si>
    <t>Nanomaterials are a relatively new class of materials that acquire novel properties based on their reduced size. While these materials have widespread use in consumer products and industrial applications, the potential health risks associated with exposure to them remain to be fully characterized. Carbon nanotubes are among the most widely used nanomaterials and have high potential for human exposure by inhalation. These nanomaterials are known to penetrate the cell membrane and interact with intracellular molecules, resulting in a multitude of documented effects, including oxidative stress, genotoxicity, impaired metabolism, and apoptosis. While the capacity for carbon nanotubes to damage nuclear DNA has been established, the effect of exposure on mitochondrial DNA (mtDNA) is relatively unexplored. In this study, we investigated the potential of multi-walled carbon nanotubes (MWCNTs) to impair mitochondrial gene expression and function in human bronchial epithelial cells (BECs). Primary BECs were exposed to sub-cytotoxic doses (up to 3 μg/ml) of MWCNTs for 5 d and assessed for changes in expression of all mitochondrial protein-coding genes, heteroplasmies, and insertion/deletion mutations (indels). Exposed cells were also measured for cytotoxicity, metabolic function, mitochondrial abundance, and mitophagy. We found that MWCNTs upregulated mitochondrial gene expression, while significantly decreasing oxygen consumption rate and mitochondrial abundance. Confocal microscopy revealed induction of mitophagy by 2 hours of exposure. Mitochondrial DNA heteroplasmy and insertion/deletion mutations were not significantly affected by any treatment. We conclude that carbon nanotubes cause mitochondrial dysfunction that leads to mitophagy in exposed BECs via a mechanism unrelated to its reported genotoxicity.</t>
  </si>
  <si>
    <t>https://umasslowell.idm.oclc.org/login?url=https://search.ebscohost.com/login.aspx?direct=true&amp;db=cmedm&amp;AN=31478767&amp;site=eds-live</t>
  </si>
  <si>
    <t>https://umasslowell.idm.oclc.org/login?url=https://search.ebscohost.com/login.aspx?direct=true&amp;db=ply&amp;AN=20210128922&amp;site=eds-live</t>
  </si>
  <si>
    <t>Antagonistic effects of multi-walled carbon nanotubes and BDE-47 in zebrafish (Danio rerio): Oxidative stress, apoptosis and DNA damage.</t>
  </si>
  <si>
    <t>Wang W; Zhao X; Ren X; Duan X</t>
  </si>
  <si>
    <t>Aquatic toxicology (Amsterdam, Netherlands)</t>
  </si>
  <si>
    <t>10.1016/j.aquatox.2020.105546</t>
  </si>
  <si>
    <t>Halogenated Diphenyl Ethers toxicity; Water Pollutants, Chemical toxicity; Animals; Apoptosis drug effects; Caspase 3; Comet Assay; DNA Damage; Humans; Malondialdehyde; Nanotubes, Carbon toxicity; Oxidation-Reduction; Oxidative Stress drug effects; Reactive Oxygen Species; Superoxide Dismutase metabolism; Zebrafish embryology</t>
  </si>
  <si>
    <t>In natural environments, organisms are often exposed to several environmental pollutants at any one time, and the potential effects of such co-exposures on human and environmental health are of considerable concern. It is thought that multi-walled carbon nanotubes (MWCNTs) may interact with other pollutants in aquatic systems and induce considerably different effects compared with exposure to a single contaminant. The objective of this study was to evaluate the potential acute combined effects of mixtures of MWCNTs and 2,2',4,4'-tetrabromodiphenyl ether (BDE-47) on embryonic development stages, oxidative stress, apoptosis and DNA damage in developing zebrafish (Danio rerio). The embryos were treated with BDE-47 (5, 10, and 50 μg/L) and MWCNTs (50 mg/L), either combined or individually, for 96 h. Following exposure, BDE-47 induced significant acute toxicity, while the MWCNTs exhibited slight toxicity. When compared with BDE-47-only exposure, the inhibited growth induced by BDE-47 was weakened in the presence of MWCNTs. Similarly, the levels of oxidative stress biomarkers (reactive oxygen species, superoxide dismutase, catalase activities and malondialdehyde), apoptosis (apoptosis rate, caspase-3 and caspase-9 activities) and DNA damage (comet assay and comet olive tails) decreased in the presence of MWCNTs compared to those exposed to BDE-47 alone. These results demonstrate that MWCNTs can weaken the developmental inhibition, oxidative stress, apoptosis and DNA damage induced by BDE-47 in the early stages of zebrafish development. Copyright © 2020 Elsevier B.V. All rights reserved.</t>
  </si>
  <si>
    <t>Immobilization and In vitro Evaluation of Soyasapogenol B onto Functionalized Multi-Walled Carbon Nanotubes</t>
  </si>
  <si>
    <t>Haroun, A.A.; Amin, H.A.; Abd El-Alim, S.H.</t>
  </si>
  <si>
    <t>IRBM</t>
  </si>
  <si>
    <t>10.1016/j.irbm.2017.12.003</t>
  </si>
  <si>
    <t>Multi-walled carbon nanotubes; Montmorillonite; Soyasapogenol B; In vitro release kinetics; Cytotoxicity</t>
  </si>
  <si>
    <t>Context: Soyasapogenol B (SSB) has been shown to possess hepatoprotective, antiviral, anti-inflammatory, antimutagenic and anticancer activities. The goal of this work is to study the influence of functionalized multi-walled carbon nanotubes (MWCNTs) on the biological activity of the loaded soyasapogenol B.Methods: SSB was prepared by enzymatic hydrolysis of soybean saponin using Aspergillus flavus whole cells. While, the functionalization of MWCNTs was conducted using the adsorption technique in the presence of the modified montmorillonite (mMMT) with cetyltrimethyl ammonium bromide (CTAB). In vitro drug release profile, kinetics of release, cellular uptake and cytotoxicity were also investigated. The prepared materials were characterized using: FTIR, particle size distribution analysis and TEM.Results: The in vitro release and cytotoxicity of the SSB loaded and unloaded samples were carried out using the dialysis bag diffusion technique and sulphorhodamine B (SRB) assay, respectively. The results showed that SSB loaded MWCNTs, mMMT and MWCNTs/mMMT had particle size of 414, 1121 and 412 nm, respectively, and 338, 1071 and 268 nm, for the unloaded ones, respectively. FTIR proved that SSB was successful immobilized onto functionalized MWCNTs.Conclusions: Successful loading of SSB, as a bioactive material, onto functionalized MWCNTs with modified clay (montmorillonite) using CTAB exhibited very low cytotoxic behavior with human normal melanocyte (HFB-4), breast (MCF-7) and liver (Hep-G2) carcinoma cell lines relative to SSB and doxorubicin standard. @@@@Highlights •SSB production from soybean saponin by A. flavus whole-cells is investigated.•SSB was immobilized onto functionalized MWCNTs using simple adsorption technique.•In vitro SSB release profile, cellular uptake and cytotoxicity were carried out.•SSB loaded particles exhibited low in vitro cytotoxic with different carcinoma cell lines.</t>
  </si>
  <si>
    <t>https://umasslowell.idm.oclc.org/login?url=https://search.ebscohost.com/login.aspx?direct=true&amp;db=ply&amp;AN=1251985&amp;site=eds-live</t>
  </si>
  <si>
    <t>https://umasslowell.idm.oclc.org/login?url=https://search.ebscohost.com/login.aspx?direct=true&amp;db=edselp&amp;AN=S016913172100065X&amp;site=eds-live</t>
  </si>
  <si>
    <t>https://umasslowell.idm.oclc.org/login?url=https://search.ebscohost.com/login.aspx?direct=true&amp;db=cmedm&amp;AN=32028803&amp;site=eds-live</t>
  </si>
  <si>
    <t>The toxicity of hydroxylated and carboxylated multi-walled carbon nanotubes to human endothelial cells was not exacerbated by ER stress inducer</t>
  </si>
  <si>
    <t>Li, Zhen; Liu, Ting; Long, Jimin; Wu, Yang; Yan, Biao; Ma, Ping; Cao, Yi</t>
  </si>
  <si>
    <t>Chinese Chemical Letters</t>
  </si>
  <si>
    <t>10.1016/j.cclet.2018.12.011</t>
  </si>
  <si>
    <t>Multi-walled carbon nanotubes (MWCNTs); Human umbilical vein endothelial cells (HUVECs); ER stress; Kruppel-like factor (KLF); Toxicity</t>
  </si>
  <si>
    <t>Hydroxylated multi-walled carbon nanotubes (h-MWCNTs) and carboxylated MWCNTs (c-MWCNTs) have potential applications in biomedicine, but their toxicity to human endothelial cells under stressed conditions associated with chronic diseases was less studied in vitro. This study stressed human umbilical vein endothelial cells (HUVECs) with ER stress inducer thapsigargin (TG), and investigated the toxicity of h-MWCNTs and c-MWCNTs to normal and stressed HUVECs. h-MWCNTs and c-MWCNTs modestly reduced cellular viability, significantly promoted soluble ICAM-1 (sICAM-1), soluble VCAM-1 (sVCAM-1) as well as intracellular ROS, and decreased the expression of transcription factor KLF2 and KLF4. Pre-treatment with TG significantly reduced cellular viability, promoted IL-6 and THP-1 monocyte adhesion, and increased the expression of a panel of ER stress genes. ANOVA indicated no interaction between MWCNTs and TG pre-treatment on most of the endpoints. It was concluded that the toxicity of h-MWCNTs and c-MWCNTs to HUVECs might not be exacerbated by ER stress inducer</t>
  </si>
  <si>
    <t>https://umasslowell.idm.oclc.org/login?url=https://search.ebscohost.com/login.aspx?direct=true&amp;db=edselp&amp;AN=S1001841718304716&amp;site=eds-live</t>
  </si>
  <si>
    <t>https://umasslowell.idm.oclc.org/login?url=https://search.ebscohost.com/login.aspx?direct=true&amp;db=cmedm&amp;AN=32526678&amp;site=eds-live</t>
  </si>
  <si>
    <t>Multi-walled carbon nanotubes (MWCNTs) transformed THP-1 macrophages into foam cells: Impact of pulmonary surfactant component dipalmitoylphosphatidylcholine.</t>
  </si>
  <si>
    <t>Lin J; Jiang Y; Luo Y; Guo H; Huang C; Peng J; Cao Y</t>
  </si>
  <si>
    <t>10.1016/j.jhazmat.2020.122286</t>
  </si>
  <si>
    <t>1,2-Dipalmitoylphosphatidylcholine pharmacology; Foam Cells metabolism; Macrophages drug effects; Nanotubes, Carbon; Pulmonary Surfactants pharmacology; Endoplasmic Reticulum Stress drug effects; Humans; Lipid Metabolism drug effects; THP-1 Cells</t>
  </si>
  <si>
    <t>Pulmonary surfactant or its components can function as barriers toward nanomaterials (NMs) entering pulmonary systems. However, since pulmonary surfactant mainly consists of lipids, it may be necessary to investigate the effects of co-exposure to NMs and pulmonary surfactant or its components on lipid metabolism and related signaling pathways. Recently we found that multi-walled carbon nanotubes (MWCNTs) transformed THP-1 macrophages into lipid-laden foam cells via ER stress pathway. Here this study further investigated the impact of pulmonary surfactant component dipalmitoylphosphatidylcholine (DPPC) on this process. Up to 64 μg/mL hydroxylated or carboxylated MWCNTs induced lipid accumulation and IL-6 release in THP-1 macrophages, accompanying with increased oxidative stress and p-chop proteins (biomarker for ER stress). Incubation with 100 μg/mL DPPC led to MWCNT surface coating but did not significantly alter MWCNT internalization, lipid burden or IL-6 release. However, lipidomics indicated that DPPC altered lipid profliles in MWCNT-exposed cells. DPPC also led to a higher level of de novo lipogenesis regulator FASN in cells exposed to hydroxylated MWCNTs, as well as a higher level of p-chop and scavenger receptor MSR1 in cells exposed to carboxylated MWCNTs. Combined, DPPC did not significantly affect MWCNT-induced lipid accumulation but altered lipid components and ER stress in macrophages. Copyright © 2020 Elsevier B.V. All rights reserved.</t>
  </si>
  <si>
    <t>https://umasslowell.idm.oclc.org/login?url=https://search.ebscohost.com/login.aspx?direct=true&amp;db=cmedm&amp;AN=32086094&amp;site=eds-live</t>
  </si>
  <si>
    <t>https://umasslowell.idm.oclc.org/login?url=https://search.ebscohost.com/login.aspx?direct=true&amp;db=edselp&amp;AN=S0928493116323384&amp;site=eds-live</t>
  </si>
  <si>
    <t>Multi-Walled Carbon Nanotubes (MWCNTs) Activate Apoptotic Pathway Through ER Stress: Does Surface Chemistry Matter?</t>
  </si>
  <si>
    <t>Sun Y; Gong J; Cao Y</t>
  </si>
  <si>
    <t>International journal of nanomedicine</t>
  </si>
  <si>
    <t>10.2147/IJN.S217977</t>
  </si>
  <si>
    <t>Apoptosis; Endoplasmic Reticulum Stress genetics; Nanotubes, Carbon chemistry; Cell Survival; Endocytosis; Glutathione metabolism; Human Umbilical Vein Endothelial Cells metabolism; Humans; Hydrodynamics; Nanotubes, Carbon ultrastructure; Oxidative Stress; Particle Size; Reactive Oxygen Species metabolism; Spectroscopy, Fourier Transform Infrared; Static Electricity</t>
  </si>
  <si>
    <t>Purpose: Physicochemical properties play a crucial role in determining the toxicity of multi-walled carbon nanotubes (MWCNTs). Recently we found that MWCNTs with longer length and smaller diameters could induce toxicity to human umbilical vein endothelial cells (HUVECs) through the activation of endoplasmic reticulum (ER) stress. In this study, we further investigated the possible contribution of hydroxylation and carboxylation to the cytotoxicity of MWCNTs. Methods: The HUVECs were exposed to pristine (code XFM19), hydroxylated (code XFM20; content of hydroxyl groups 1.76 wt%) and carboxylated (code XFM21; content of carboxyl groups 1.23 wt%) MWCNTs, respectively. Then, the internalization, cytotoxicity, oxidative stress and activation of apoptosis-ER stress pathway were measured. Results: In consequence, all types of MWCNTs could be internalized into the HUVECs, and the cellular viability was significantly reduced to a similar level. Moreover, the MWCNTs increased intracellular reactive oxygen species (ROS) and decreased glutathione (GSH) to similar levels, indicating their capacity of inducing oxidative stress. The Western blot results showed that all types of MWCNTs reduced BCL-2 and increased caspase-3, caspase-8, cleaved caspase-3 and cleaved caspase-8. The expression of ER stress gene DNA damage-inducible transcript 3 ( DDIT3 ) and protein level of chop were only significantly induced by XFM20 and XFM21, whereas protein level of p-chop was promoted by XFM19 and XFM21. In addition, the pro-survival gene XBP-1s was significantly down-regulated by all types of MWCNTs. Conclusion: These results suggested that MWCNTs could induce cytotoxicity to HUVECs via the induction of oxidative stress and apoptosis-ER stress, whereas a low degree of hydroxylation or carboxylation did not affect the toxicity of MWCNTs to HUVECs. © 2019 Sun et al.</t>
  </si>
  <si>
    <t>https://umasslowell.idm.oclc.org/login?url=https://search.ebscohost.com/login.aspx?direct=true&amp;db=cmedm&amp;AN=31819430&amp;site=eds-live</t>
  </si>
  <si>
    <t>Changes in cholesterol homeostasis and acute phase response link pulmonary exposure to multi-walled carbon nanotubes to risk of cardiovascular disease</t>
  </si>
  <si>
    <t>Poulsen, Sarah S.; Saber, Anne T.; Mortensen, Alicja; Szarek, Józef; Wu, Dongmei; Williams, Andrew; Andersen, Ole; Jacobsen, Nicklas R.; Yauk, Carole L.; Wallin, Håkan; Halappanavar, Sabina; Vogel, Ulla</t>
  </si>
  <si>
    <t>10.1016/j.taap.2015.01.011</t>
  </si>
  <si>
    <t>Nanotoxicology; Atherosclerosis; Toxicogenomics; Liver; Acute phase response; Histology</t>
  </si>
  <si>
    <t>Adverse lung effects following pulmonary exposure to multi-walled carbon nanotubes (MWCNTs) are well documented in rodents. However, systemic effects are less understood. Epidemiological studies have shown increased cardiovascular disease risk after pulmonary exposure to airborne particles, which has led to concerns that inhalation exposure to MWCNTs might pose similar risks.We analyzed parameters related to cardiovascular disease, including plasma acute phase response (APR) proteins and plasma lipids, in female C57BL/6 mice exposed to a single intratracheal instillation of 0, 18, 54 or 162μg/mouse of small, entangled (CNTSmall, 0.8±0.1μm long) or large, thick MWCNTs (CNTLarge, 4±0.4μm long). Liver tissues and plasma were harvested 1, 3 and 28days post-exposure. In addition, global hepatic gene expression, hepatic cholesterol content and liver histology were used to assess hepatic effects.The two MWCNTs induced similar systemic responses despite their different physicochemical properties. APR proteins SAA3 and haptoglobin, plasma total cholesterol and low-density/very low-density lipoprotein were significantly increased following exposure to either MWCNTs. Plasma SAA3 levels correlated strongly with pulmonary Saa3 levels. Analysis of global gene expression revealed perturbation of the same biological processes and pathways in liver, including the HMG-CoA reductase pathway. Both MWCNTs induced similar histological hepatic changes, with a tendency towards greater response following CNTLarge exposure.Overall, we show that pulmonary exposure to two different MWCNTs induces similar systemic and hepatic responses, including changes in plasma APR, lipid composition, hepatic gene expression and liver morphology. The results link pulmonary exposure to MWCNTs with risk of cardiovascular disease.</t>
  </si>
  <si>
    <t>https://umasslowell.idm.oclc.org/login?url=https://search.ebscohost.com/login.aspx?direct=true&amp;db=edselp&amp;AN=S0041008X15000216&amp;site=eds-live</t>
  </si>
  <si>
    <t>The effects of inhaled multi-walled carbon nanotubes on blood pressure and cardiac function</t>
  </si>
  <si>
    <t>Zheng, Wen; McKinney, Walter; Kashon, Michael L.; Pan, Daniel; Castranova, Vincent; Kan, Hong</t>
  </si>
  <si>
    <t>Nanoscale Research Letters</t>
  </si>
  <si>
    <t>10.1186/s11671-018-2603-5</t>
  </si>
  <si>
    <t>Heart beat -- Analysis; Medical research -- Analysis; Medicine, Experimental -- Analysis; Blood pressure -- Analysis; Epidemiology -- Analysis; Heart -- Analysis; Nanotubes -- Analysis</t>
  </si>
  <si>
    <t>To access, purchase, authenticate, or subscribe to the full-text of this article, please visit this link: http://dx.doi.org/10.1186/s11671-018-2603-5 Byline: Wen Zheng (1), Walter McKinney (1), Michael L. Kashon (1), Daniel Pan (1), Vincent Castranova (2), Hong Kan (1,2,3) Keywords: Inhalation; Nanoparticles; Multi-walled carbon nanotubes; Blood pressure; Cardiac function Abstract: Background Heart rate variability (HRV) as a marker reflects the activity of the autonomic nervous system. The prognostic significance of HRV for cardiovascular disease has been reported in clinical and epidemiological studies. Our laboratory has reported alterations in rat heart rate variability (HRV) due to increasing activity of both sympathetic and parasympathetic nervous system after pulmonary exposure to multi-walled carbon nanotubes (MWCNTs). This suggests that pulmonary inhalation of engineered nanoparticles (ENs) may lead to functional changes in the cardiovascular system. The present study further investigated the effects of inhaled MWCNTs on the cardiovascular system and evaluated the correlation between the alterations in HRV and changes in cardiovascular function. Methods Male Sprague-Dawley rats were pre-implanted with a telemetry device and exposed by inhalation to MWCNTs for 5 h at a concentration of 5 mg/m.sup.3. The electrocardiogram (EKG) and blood pressure were recorded in real time by the telemetry system at pre-exposure, during exposure, and 1 and 7 days post-exposure. In vivo cardiac functional performance in response to dobutamine was determined by a computerized pressure-volume loop system. Results Inhalation of MWCNTs significantly increased both systolic and diastolic blood pressure and decreased heart rate in awake freely moving rat. Additionally, inhalation of MWCNTs also reduced cardiac stroke work, stroke volume, and output in response to dobutamine in anesthetized rats. Conclusions Inhalation of MWCNTs altered cardiovascular performance, which was associated with MWCNT exposure-induced alterations in the sympathetic and parasympathetic nervous system. These findings suggest the need to further investigate the cardiovascular effects of inhaled MWCNTs. Author Affiliation: (1) 0000 0004 0423 0663, grid.416809.2, Health Effects Laboratory Division, National Institute for Occupational Safety and Health, Morgantown, WV, 26505, USA (2) 0000 0001 2156 6140, grid.268154.c, Department of Pharmaceutical Sciences, School of Pharmacy, West Virginia University, Morgantown, WV, 26506, USA (3) 0000 0004 0423 0663, grid.416809.2, Health Effects Laboratory Division, Pathology and Physiology Research Branch, National Institute for Occupational Safety and Health, 1095 Willowdale Road, Morgantown, WV, 26505, USA Article History: Registration Date: 14/06/2018 Received Date: 02/02/2018 Accepted Date: 14/06/2018 Online Date: 03/07/2018</t>
  </si>
  <si>
    <t>https://umasslowell.idm.oclc.org/login?url=https://search.ebscohost.com/login.aspx?direct=true&amp;db=edsgao&amp;AN=edsgcl.545305331&amp;site=eds-live</t>
  </si>
  <si>
    <t>The influence of inhaled multi-walled carbon nanotubes on the autonomic nervous system.</t>
  </si>
  <si>
    <t>Zheng W; McKinney W; Kashon M; Salmen R; Castranova V; Kan H</t>
  </si>
  <si>
    <t>10.1186/s12989-016-0119-7</t>
  </si>
  <si>
    <t>Arrhythmias, Cardiac chemically induced; Autonomic Nervous System drug effects; Cardiovascular System drug effects; Heart Rate drug effects; Nanotubes, Carbon toxicity; Administration, Inhalation; Animals; Arrhythmias, Cardiac physiopathology; Autonomic Nervous System physiopathology; Cardiovascular System innervation; Electrocardiography, Ambulatory; Male; Rats, Sprague-Dawley; Risk Assessment; Telemetry; Time Factors</t>
  </si>
  <si>
    <t>Background: Heart rate and cardiovascular function are regulated by the autonomic nervous system. Heart rate variability (HRV) as a marker reflects the activity of autonomic nervous system. The prognostic significance of HRV in cardiovascular disease has been reported in clinical and epidemiological studies. The present study focused on the influence of inhaled multi-walled carbon nanotubes (MWCNTs) on autonomic nervous system by HRV analysis. Methods: Male Sprague-Dawley rats were pre-implanted with a telemetry device and kept in the individual cages for recovery. At week four after device implantation, rats were exposed to MWCNTs for 5 h at a concentration of 5 mg/m(3). The real-time EKGs were recorded by a telemetry system at pre-exposure, during exposure, 1 day and 7 days post-exposure. HRV was measured by root mean square of successive differences (RMSSD); the standard deviation of inter-beat (RR) interval (SDNN); the percentage of successive RR interval differences greater than 5 ms (pNN5) and 10 ms (pNN10); low frequency (LF) and high frequency (HF). Results: Exposure to MWCNTs increased the percentage of differences between adjacent R-R intervals over 10 ms (pNN10) (p &lt; 0.01), RMSSD (p &lt; 0.01), LF (p &lt; 0.05) and HF (p &lt; 0.01). Conclusions: Inhalation of MWCNTs significantly alters the balance between sympathetic and parasympathetic nervous system. Whether such transient alterations in autonomic nervous performance would alter cardiovascular function and raise the risk of cardiovascular events in people with pre-existing cardiovascular conditions warrants further study.</t>
  </si>
  <si>
    <t>Combining NSAM and CPC concentrations to determine airborne nanoparticle count median diameter: Application to various laboratory and workplace aerosols.</t>
  </si>
  <si>
    <t>Bau, S.; Payet, R.; Toussaint, A.; Witschger, O.; Todea, A.M.; Monz, C.; Asbach, C.</t>
  </si>
  <si>
    <t>Journal of Occupational &amp; Environmental Hygiene</t>
  </si>
  <si>
    <t>10.1080/15459624.2018.1449953</t>
  </si>
  <si>
    <t>Environmental Monitoring; Work Environment; Nanoparticles; Occupational Exposure; Aerosols Analysis; Laboratories; Human; Particle Size; Strategic Planning; Descriptive Statistics; Silicon Dioxide; Silver</t>
  </si>
  <si>
    <t>Because nanomaterials have been increasingly developed and used in many technology and industry sectors over the last 20 years, an increasing number of workers is likely to be exposed to airborne nanoparticles. In addition, the question of the nanomaterial characteristics that should be assessed in epidemiological studies remains open. Thus, assessing occupational exposure to airborne nanoparticles will not only rely on mass concentration and chemical composition. Rather, key parameters, such as particle size, have to be included in measurement strategies. We previously proposed a methodology to estimate the Count Median Diameter (CMD) of an aerosol based on the simultaneous size-integrated measurement of two particle concentrations, lung-deposited surface area, and number, thanks to field-portable, commercially available aerosol instruments (Nanoparticle Surface Area Monitor/Condensation Particle Counter combination). In addition to previous work, this study investigates the case of various polydisperse metal oxides, organic oil, and salt particles with CMDs ranging from 16-410 nm. Once corrected, the CMDs derived from the NSAM/CPC agree within ±20% with regard to the reference electrical mobility equivalent diameter, regardless of aerosol composition, morphology, or geometric standard deviation (GSD). Furthermore, the field-applicability of the method was tested through 6 sets of experimental data stemming from workplace measurement campaigns where different materials were produced and handled (TiO2, SiO2, Ag, Multi-Walled Carbon Nanotubes—MWCNT), covering a range of CMDs between 40 and 190 nm. All situations considered, the approach based on the combination of a NSAM and a CPC leads to a satisfying estimation of particle CMD, within ±20% compared to reference CMD.</t>
  </si>
  <si>
    <t>https://umasslowell.idm.oclc.org/login?url=https://search.ebscohost.com/login.aspx?direct=true&amp;db=rzh&amp;AN=129737674&amp;site=eds-live</t>
  </si>
  <si>
    <t>Labib, Sarah; Williams, Andrew; Yauk, Carole L.; Nikota, Jake K.; Wallin, Håkan; Vogel, Ulla; Halappanavar, Sabina</t>
  </si>
  <si>
    <t>Administration of Public Health Programs; NANOSTRUCTURED materials; TOXICOGENOMICS; PULMONARY fibrosis; MULTIWALLED carbon nanotubes; HEALTH risk assessment</t>
  </si>
  <si>
    <t>Background: A diverse class of engineered nanomaterials (ENMs) exhibiting a wide array of physical-chemical properties that are associated with toxicological effects in experimental animals is in commercial use. However, an integrated framework for human health risk assessment (HHRA) of ENMs has yet to be established. Rodent 2-year cancer bioassays, clinical chemistry, and histopathological endpoints are still considered the 'gold standard' for detecting substance-induced toxicity in animal models. However, the use of data derived from alternative toxicological tools, such as genome-wide expression profiling and in vitro high-throughput assays, are gaining acceptance by the regulatory community for hazard identification and for understanding the underlying mode-of-action. Here, we conducted a case study to evaluate the application of global gene expression data in deriving pathway-based points of departure (PODs) for multi-walled carbon nanotube (MWCNT)-induced lung fibrosis, a non-cancer endpoint of regulatory importance. Methods: Gene expression profiles from the lungs of mice exposed to three individual MWCNTs with different physical-chemical properties were used within the framework of an adverse outcome pathway (AOP) for lung fibrosis to identify key biological events linking MWCNT exposure to lung fibrosis. Significantly perturbed pathways were categorized along the key events described in the AOP. Benchmark doses (BMDs) were calculated for each perturbed pathway and were used to derive transcriptional BMDs for each MWCNT. Results: Similar biological pathways were perturbed by the different MWCNT types across the doses and post-exposure time points studied. The pathway BMD values showed a time-dependent trend, with lower BMDs for pathways perturbed at the earlier post-exposure time points (24 h, 3d). The transcriptional BMDs were compared to the apical BMDs derived by the National Institute for Occupational Safety and Health (NIOSH) using alveolar septal thickness and fibrotic lesions endpoints. We found that regardless of the type of MWCNT, the BMD values for pathways associated with fibrosis were 14.0-30.4 µg/mouse, which are comparable to the BMDs derived by NIOSH for MWCNT-induced lung fibrotic lesions (21.0-27.1 µg/mouse). Conclusions: The results demonstrate that transcriptomic data can be used to as an effective mechanism-based method to derive acceptable levels of exposure to nanomaterials in product development when epidemiological data are unavailable. [ABSTRACT FROM AUTHOR] Copyright of Particle &amp; Fibre Toxicology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</si>
  <si>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https://umasslowell.idm.oclc.org/login?url=https://search.ebscohost.com/login.aspx?direct=true&amp;db=edb&amp;AN=114179442&amp;site=eds-live</t>
  </si>
  <si>
    <t>Occupational and environmental exposures to carbon-based materials in nano- and micro-size have been reported. There is incomplete information on the impact of size on the toxicity of carbon-based materials. The objective of this study is to compare the toxicity of graphite, short multi-walled carbon nanotubes (S-MWCNTs), and long multi-walled carbon nanotubes (L-MWCNTs) in lung cells (A 549). The physicochemical properties of MWCNTs were determined using analytical instruments. The fibers of MWCNTs were dispersed in the sterile-filtered 0.05% bovine serum albumin in MilliQ water. Cytotoxicity of graphite and MWCNTs were assessed using the cell viability, reactive oxygen species (ROS), and lipid peroxidation experiments. Results showed that MWCNTs induced cytotoxicity through the generation of oxidative stress in the exposed lung cells. Mean cytotoxicity of S-MWCNTs was statistically more than that of L-MWCNTs. The graphite induced cytotoxicity only at high concentrations. The mean cytotoxicity of both S-MWCNTs and L-MWCNTs was statistically more than that of graphite. The results also indicated that oxidative stress was the probable toxicity mechanism of carbon-based materials. The decreasing size of carbon-based materials could increase their toxicity. Because of the toxicity of MWCNTs, it is imperative to consider health and safety issues in working with nanomaterials.</t>
  </si>
  <si>
    <t>https://umasslowell.idm.oclc.org/login?url=https://search.ebscohost.com/login.aspx?direct=true&amp;db=ply&amp;AN=20200520942&amp;site=eds-live</t>
  </si>
  <si>
    <t>Journal of Hazardous Materials</t>
  </si>
  <si>
    <t>Occupational Exposure to Multi-Walled Carbon Nanotubes During Commercial Production Synthesis and Handling.</t>
  </si>
  <si>
    <t>Kuijpers E; Bekker C; Fransman W; Brouwer D; Tromp P; Vlaanderen J; Godderis L; Hoet P; Lan Q; Silverman D; Vermeulen R; Pronk A</t>
  </si>
  <si>
    <t>The Annals of occupational hygiene</t>
  </si>
  <si>
    <t>10.1093/annhyg/mev082</t>
  </si>
  <si>
    <t>Environmental Monitoring methods; Nanotubes, Carbon analysis; Occupational Exposure analysis; Air Pollutants, Occupational analysis; Humans; Inhalation Exposure analysis; Lung chemistry; Microscopy, Electron, Scanning; Particle Size</t>
  </si>
  <si>
    <t>The world-wide production of carbon nanotubes (CNTs) has increased substantially in the last decade, leading to occupational exposures. There is a paucity of exposure data of workers involved in the commercial production of CNTs. The goals of this study were to assess personal exposure to multi-walled carbon nanotubes (MWCNTs) during the synthesis and handling of MWCNTs in a commercial production facility and to link these exposure levels to specific activities. Personal full-shift filter-based samples were collected, during commercial production and handling of MWCNTs, R&amp;D activities, and office work. The concentrations of MWCNT were evaluated on the basis of EC concentrations. Associations were studied between observed MWCNT exposure levels and location and activities. SEM analyses showed MWCNTs, present as agglomerates ranging between 200 nm and 100 µm. Exposure levels of MWCNTs observed in the production area during the full scale synthesis of MWCNTs (N = 23) were comparable to levels observed during further handling of MWCNTs (N = 19): (GM (95% lower confidence limit-95% upper confidence limit)) 41 μg m(-3) (20-88) versus 43 μg m(-3) (22-86), respectively. In the R&amp;D area (N = 11) and the office (N = 5), exposure levels of MWCNTs were significantly (P &lt; 0.05) lower: 5 μg m(-3) (2-11) and 7 μg m(-3) (2-28), respectively. Bagging, maintenance of the reactor, and powder conditioning were associated with higher exposure levels in the production area, whereas increased exposure levels in the R&amp;D area were related to handling of MWCNTs powder. © The Author 2015. Published by Oxford University Press on behalf of the British Occupational Hygiene Society.</t>
  </si>
  <si>
    <t>https://umasslowell.idm.oclc.org/login?url=https://search.ebscohost.com/login.aspx?direct=true&amp;db=cmedm&amp;AN=29191063&amp;site=eds-live</t>
  </si>
  <si>
    <t>Derivation of occupational exposure limits for multi-walled carbon nanotubes and graphene using subchronic inhalation toxicity data and a multi-path particle dosimetry model.</t>
  </si>
  <si>
    <t>10.1039/c9tx00026g</t>
  </si>
  <si>
    <t>https://umasslowell.idm.oclc.org/login?url=https://search.ebscohost.com/login.aspx?direct=true&amp;db=cmedm&amp;AN=31367339&amp;site=eds-live</t>
  </si>
  <si>
    <t>A New Approach Combining Analytical Methods for Workplace Exposure Assessment of Inhalable Multi-Walled Carbon Nanotubes.</t>
  </si>
  <si>
    <t>Tromp, Peter C.; Kuijpers, Eelco; Bekker, Cindy; Godderis, Lode; Qing Lan; Jedynska, Aleksandra D.; Vermeulen, Roel; Pronk, Anjoeka</t>
  </si>
  <si>
    <t>Annals of Work Exposures &amp; Health</t>
  </si>
  <si>
    <t>10.1093/annweh/wxx053</t>
  </si>
  <si>
    <t>Occupational Exposure Evaluation; Carbon Analysis; Environmental Monitoring; In Vitro Studies; Descriptive Statistics; Data Analysis Software; Confidence Intervals; Funding Source</t>
  </si>
  <si>
    <t>To date there is no consensus about the most appropriate analytical method for measuring carbon nanotubes (CNTs), hampering the assessment and limiting the comparison of data. The goal of this study is to develop an approach for the assessment of the level and nature of inhalable multi-wall CNTs (MWCNTs) in an actual workplace setting by optimizing and evaluating existing analytical methods. In a company commercially producing MWCNTs, personal breathing zone samples were collected for the inhalable size fraction with IOM samplers; which were analyzed with carbon analysis, inductively coupled plasma mass spectrometry (ICP-MS) and scanning electron microscopy/ energy dispersive X-ray spectroscopy (SEM/EDX). Analytical methods were optimized for carbon analysis and SEM/EDX. More specifically, methods were applied and evaluated for background correction using carbon analyses and SEM/EDX, CNT structure count with SEM/EDX and subsequent mass conversion based on both carbon analyses and SEM/EDX. A moderate-to-high concordance correlation coefficient (RC) between carbon analyses and SEM/EDX was observed [RC = 0.81, 95% confidence interval (CI): 0.59-0.92] with an absolute mean difference of 59 µg m-3. A low RC between carbon analyses and ICP-MS (RC = 0.41, 95% CI: 0.07-0.67) with an absolute mean difference of 570 µg m-3 was observed. The large absolute difference between EC and metals is due to the presence of non-embedded inhalable catalyst particles, as a result of which MWCNT concentrations were over-estimated. Combining carbon analysis and SEM/EDX is the most suitable for quantitative exposure assessment of MWCNTs in an actual workplace situation.</t>
  </si>
  <si>
    <t>https://umasslowell.idm.oclc.org/login?url=https://search.ebscohost.com/login.aspx?direct=true&amp;db=rzh&amp;AN=124595686&amp;site=eds-live</t>
  </si>
  <si>
    <t>Aerosol Emission Monitoring and Assessment of Potential Exposure to Multi-walled Carbon Nanotubes in the Manufacture of Polymer Nanocomposites.</t>
  </si>
  <si>
    <t>Thompson, Drew; Sheng-Chieh Chen; Jing Wang; Pui, David Y. H.</t>
  </si>
  <si>
    <t>Annals of Occupational Hygiene</t>
  </si>
  <si>
    <t>10.1093/annhyg/mev044</t>
  </si>
  <si>
    <t>Polymers; Carbon; Nanostructures; Occupational Exposure Evaluation; Air Pollutants, Occupational; Inhalation Exposure; Manufacturing Industry; Animal Studies; Dust; Environmental Monitoring; Microscopy, Electron; Descriptive Statistics; Nanoparticles; Aerosols</t>
  </si>
  <si>
    <t>Recent animal studies have shown that carbon nanotubes (CNTs) may pose a significant health risk to those exposed in the workplace. To further understand this potential risk, effort must be taken to measure the occupational exposure to CNTs. Results from an assessment of potential exposure to multi-walled carbon nanotubes (MWCNTs) conducted at an industrial facility where polymer nanocomposites were manufactured by an extrusion process are presented. Exposure to MWCNTs was quantified by the thermal-optical analysis for elemental carbon (EC) of respirable dust collected by personal sampling. All personal respirable samples collected (n = 8) had estimated 8-h time weighted average (TWA) EC concentrations below the limit of detection for the analysis which was about one-half of the recommended exposure limit for CNTs, 1 µg EC/m³ as an 8-h TWA respirable mass concentration. Potential exposure sources were identified and characterized by direct-reading instruments and area sampling. Area samples analyzed for EC yielded quantifiable mass concentrations inside an enclosure where unbound MWCNTs were handled and near a pelletizer where nanocomposite was cut, while those analyzed by electron microscopy detected the presence of MWCNTs at six locations throughout the facility. Through size selective area sampling it was identified that the airborne MWCNTs present in the workplace were in the form of large agglomerates. This was confirmed by electron microscopy where most of the MWCNT structures observed were in the form of micrometer-sized ropey agglomerates. However, a small fraction of single, free MWCNTs was also observed. It was found that the high number concentrations of nanoparticles, ~200 000 particles/cm³, present in the manufacturing facility were likely attributable to polymer fumes produced in the extrusion process.</t>
  </si>
  <si>
    <t>Detection of Multi-walled Carbon Nanotubes and Carbon Nanodiscs on Workplace Surfaces at a Small-Scale Producer.</t>
  </si>
  <si>
    <t>10.1093/annhyg/mev036</t>
  </si>
  <si>
    <t>https://umasslowell.idm.oclc.org/login?url=https://search.ebscohost.com/login.aspx?direct=true&amp;db=cmedm&amp;AN=26122528&amp;site=eds-live</t>
  </si>
  <si>
    <t>Health surveillance study of workers who manufacture multi-walled carbon nanotubes.</t>
  </si>
  <si>
    <t>Lee JS; Choi YC; Shin JH; Lee JH; Lee Y; Park SY; Baek JE; Park JD; Ahn K; Yu IJ</t>
  </si>
  <si>
    <t>10.3109/17435390.2014.978404</t>
  </si>
  <si>
    <t>Health Status Indicators; Inhalation Exposure adverse effects; Inhalation Exposure analysis; Nanotubes, Carbon toxicity; Occupational Exposure adverse effects; Occupational Exposure analysis; Occupational Health standards; Workplace organization &amp; administration; Adult; Biomarkers analysis; Female; Humans; Male; Respiratory Function Tests; Workplace standards; Adult: 19-44 years; All Adult: 19+ years; Female; Male</t>
  </si>
  <si>
    <t>While many in vivo and in vitro toxicology studies of multi-walled carbon nanotubes (MWCNTs) have already indicated that exposure to MWCNTs can potentially induce health effects in humans, the actual health effects of MWCNTs among exposed workers are not yet known. Moreover, the levels of exposure and internal doses of MWCNTs are becoming more and more important for estimating the health effects resulting from exposure to MWCNTs. However, information on biomonitoring and exposure to MWCNTs remains limited. Therefore, the authors conducted a health surveillance study in a workplace that manufactures MWCNTs, including assessment of the personal and area exposure levels to MWCNTs, a walk-through evaluation of the manufacturing process, and collection of blood and exhaled breath condensates (EBCs) from the MWCNT manufacturing and office workers. In addition, a pulmonary function test was also conducted on the MWCNT manufacturing workers (9) and office workers (4). The worker exposure to elemental carbon was found to be 6.2-9.3 μg/m(3) in the personal samplings and 5.5-7.3 μg/m(3) in the area samplings. Notwithstanding, the workers exhibited a normal range of hematology and blood biochemistry values and normal lung function parameters. When analyzing the EBCs, the malondialdehyde (MDA), 4-hydroxy-2-hexenal (4-HHE) and n-hexanal levels in the MWCNT manufacturing workers were significantly higher than those in the office workers. The MDA and n-hexanal levels were also significantly correlated with the blood molybdenum concentration, suggesting MDA, n-hexanal and molybdenum as useful biomarkers of MWCNT exposure.</t>
  </si>
  <si>
    <t>https://umasslowell.idm.oclc.org/login?url=https://search.ebscohost.com/login.aspx?direct=true&amp;db=cmedm&amp;AN=25395166&amp;site=eds-live</t>
  </si>
  <si>
    <t>Laboratory evaluation of a personal aethalometer for assessing airborne carbon nanotube exposures.</t>
  </si>
  <si>
    <t>O'Shaughnessy, Patrick; Stoltenberg, Adrianne; Holder, Craig; Altmaier, Ralph</t>
  </si>
  <si>
    <t>10.1080/15459624.2020.1740237</t>
  </si>
  <si>
    <t>Air Pollution Equipment and Supplies; Nanoparticles; Elements; Carbon; Human; Aerosols; Particulate Matter; Occupational Exposure; Work Environment; Occupational Safety</t>
  </si>
  <si>
    <t>Aethalometers are direct-reading instruments primarily used for measuring black carbon (BC) concentrations in workplace and ambient atmospheres. Aethalometer BC measurements of carbon nanotubes (CNTs) were compared to measurements made by other methods when subjected to high (&gt;30 µg/m3) and low (1–30 µg/m3) CNT aerosol concentrations representing worst-case and typical workplace concentrations, respectively. A laboratory-based system was developed to generate carbon black, as an example of a nearly pure carbon, micron-sized aerosol, and two forms of multi-walled carbon nanotubes (CNTs): small-diameter (&lt;8 nm) and large-diameter (50–80 nm). High-concentration trials were conducted during which a scanning mobility particle sizer (SMPS) was used to track particle count concentrations over time. Relative to the behavior of the SMPS counts over time, aethalometer readings exhibited a downward drift, which is indicative of aethalometer response subjected to high BC loading on the receiving filter of the instrument. A post-sample mathematical method was applied that adequately corrected for the drift. Low-concentration trials, during which concentration drift did not occur, were conducted to test aethalometer accuracy. The average BC concentration during a trial was compared to elemental carbon (EC) concentration sampled with a quartz-fiber filter and quantified by NIOSH Method 5040. The CB and large-diameter CNT concentrations measured with the aethalometer produced slopes when regressed on EC that were not significantly different from unity, whereas the small-diameter CNTs were under-sampled by the aethalometer relative to EC. These results indicate that aethalometer response may drift when evaluating CNT exposure scenarios, such as cleaning and powder handling, that produce concentrations &gt;30 µg/m3. However, aethalometer accuracy remains consistent over time when sampling general work zones in which CNT concentrations are expected to be &lt;30 µg/m3. A calibration check of aethalometer response relative to EC measured with Method 5040 is recommended to ensure that the aethalometer readings are not under sampling CNT concentrations as occurred with one of the CNTs evaluated in this study.</t>
  </si>
  <si>
    <t>Detection of Airborne Carbon Nanotubes Based on the Reactivity of the Embedded Catalyst.</t>
  </si>
  <si>
    <t>Neubauer, N.; Kasper, G.</t>
  </si>
  <si>
    <t>10.1080/15459624.2014.960574</t>
  </si>
  <si>
    <t>Carbon; Nanoparticles; Aerosols Analysis; Occupational Exposure; Germany; Oxidation-Reduction; Carbon Dioxide; Nickel; Temperature; Filtration; Funding Source</t>
  </si>
  <si>
    <t>A previously described method for detecting catalyst particles in workplace air(1,2)was applied to airborne carbon nanotubes (CNT). It infers the CNT concentration indirectly from the catalytic activity of metallic nanoparticles embedded as part of the CNT production process. Essentially, one samples airborne CNT onto a filter enclosed in a tiny chemical reactor and then initiates a gas-phase catalytic reaction on the sample. The change in concentration of one of the reactants is then determined by an IR sensor as measure of activity. The method requires a one-point calibration with a CNT sample of known mass. The suitability of the method was tested with nickel containing (25 or 38% by weight), well-characterized multi-walled CNT aerosols generated freshly in the lab for each experiment. Two chemical reactions were investigated, of which the oxidation of CO to CO2at 470°C was found to be more effective, because nearly 100% of the nickel was exposed at that temperature by burning off the carbon, giving a linear relationship between CO conversion and nickel mass. Based on the investigated aerosols, a lower detection limit of 1 μg of sampled nickel was estimated. This translates into sampling times ranging from minutes to about one working day, depending on airborne CNT concentration and catalyst content, as well as sampling flow rate. The time for the subsequent chemical analysis is on the order of minutes, regardless of the time required to accumulate the sample and can be done on site.</t>
  </si>
  <si>
    <t>Mechanistic insight into the impact of nanomaterials on asthma and allergic airway disease</t>
  </si>
  <si>
    <t>Meldrum, K; Guo, C; Marczylo, E L; Gant, T W; Smith, R; Leonard, M O</t>
  </si>
  <si>
    <t>ABRASION; ABSTRACTION; ADJUVANT; AEROSOL; AIR POLLUTION; AIRBORNE; ALLERGEN; ALLERGY; ALLIANCE; ANIMAL TESTING; ANTI-INFLAMMATORY; ANTIBODY; ANTIGEN; ANTIOXIDANT; ASTHMA; ATOPY; BIOLOGICAL INTERACTION; BIOMARKER; BLOOD; BOLUS; BONE MARROW; CARBON CONTENT; CARBON NANOFIBER; CARBON NANOFIBRE; CARBON NANOTUBE; CARBONACEOUS; CELL; CELL DIFFERENTIATION; CELL FUNCTION; CELL MEMBRANE; CELL PROLIFERATION; CELLULAR UPTAKE; CHARACTERISATION; CHARACTERIZATION; CHITINASE; CLARIFICATION; CLASSIFICATION; CLEARANCE; COATING; COMMERCIAL INFORMATION; CONDENSATE; CONJUGATED; CORONA; CYCLING; CYTOMETER; CYTOMETRY; DEFENCE; DEGRANULATION; DENDRITIC; DEPLETION; DERMAL; DISEASE; DRAINING; DUST MITE; ELECTROPHILIC; ENVIRONMENTAL HAZARD; EPIDEMIOLOGY; EPITHELIAL CELL; EPITHELIUM; ETHYLENE GLYCOL POLYMER; EX-VIVO; EXPOSURE LEVEL; EXTRACELLULAR MATRIX; FIBROSIS; FINE PARTICLE; FREE RADICAL; FREE-RADICAL; FUNCTIONAL GROUP; GAS EXCHANGE; GENE; HEALTH; HEALTH HAZARD; HOSPITAL; IMBALANCE; IMMUNE RESPONSE; IN VITRO TESTING; IN VIVO; IN-VIVO; INFECTION; INFILTRATION; INFLAMMATION; INFLUENZA VIRUS; INHALATION; INJURY; INTRACELLULAR; INTRAPERITONEAL; IRRITANT; ISOELECTRIC POINT; JOINT VENTURE; JOINT-VENTURE; KNOCKOUT; LABILE; LEUCOCYTE; LEUKOCYTE; LIPID; LIPOPOLYSACCHARIDE; LONG-TERM; LYMPH NODE; LYMPHOCYTE; MACROPHAGE; MANAGEMENT; MAST; MATERIAL; MATURATION; MECHANICAL PROPERTIES; MEDIATOR; MEMBRANE; MEMBRANE POTENTIAL; MESOPOROUS; METABOLITE; MICROBIAL; MICROORGANISM; MIP; MITOCHONDRIA; MODEL; MOLECULAR INTERACTION; MOLECULARLY IMPRINTED POLYMER; MOMENTUM; MONOCYTE; MORBIDITY; MORTALITY; MOTOR VEHICLE; MUG; MULTI-WALLED CARBON NANOTUBE; MULTIWALL CARBON NANOTUBE; MULTIWALLED CARBON NANOTUBE; MUSCLE CELL; MWNT; MYOFIBROBLAST; NANOCARRIER; NANOFIBER; NANOFIBRE; NANOMATERIAL; NANOROD; NANOSCALE; NEUTROPHIL; NUCLEOTIDE; OCCUPATIONAL EXPOSURE; ORGANIC CHEMICAL; OXIDATIVE STRESS; OXYGEN-FREE; PARTICLE DYNAMICS; PARTICLE NUMBER; PARTNERSHIP; PATHOGEN; PATHOLOGY; PATTERN RECOGNITION; PATTERNED; PATTERNING; PEGYLATION; PEPTIDE; PEROXIDATION; PERTURBATION; PHAGOCYTE; PHAGOCYTOSIS; PHENOTYPE; PHOSPHATE GROUP; PHYSICOCHEMICAL PROPERTIES; PLATELET; PLURONIC; POLLEN; POLLUTANT; POLLUTION; POLYETHYLENE GLYCOL; POLYMORPHISM; POLYPROPYLENE SULFIDE; POLYPROPYLENE SULPHIDE; POLYSTYRENE; POLYVINYLBENZENE; POROUS; PRIMING; PRO-OXIDANT; PROFIBROTIC; PROPERTIES; PROPOSAL; PROTEOGLYCAN; PS; REACTIVE OXYGEN SPECIES; REACTIVITY; RECEPTOR; RECRUITMENT; REFINING; REGULATOR; REGULATORY; RELAXATION; REMODELLING; REPLICATION; RESISTANCE; RESPIRATORY DISEASE; REVERSIBLE; REVERSION; REVIEW; RHEOLOGICAL PROPERTIES; RHEOLOGY; RISK ASSESSMENT; ROAD; ROD-SHAPED; RODENT; SAFETY; SCAVENGER; SECRETION; SENSITISATION; SENSITIZATION; SINGLE WALL CARBON NANOTUBE; SINGLE WALLED CARBON NANOTUBE; SPECIFIC SURFACE AREA; SPLEEN; STAINING; STANDARDISATION; STANDARDIZATION; STEM CELL; STIMULATION; STRESS-INDUCED; STYRENE POLYMER; SUBMICRON; SUPERPARAMAGNETIC; SURFACE CHARGE; SURFACE COATING; SURFACE REACTIVITY; TABLES; TAILORING; TAKE-UP; TARGETING; TECHNICAL; TEST METHOD; TESTED; TESTING; THERMAL MECHANICAL ANALYSIS; THERMOMECHANICAL ANALYSIS; THROUGHPUT; TIE; TITRE; TMA; TOXICITY; TOXICOLOGY; TRANSCRIPTION; TRANSLOCATION; TUBULAR; ULTRAFINE; UNCOATED; UNDERPINNING; VACCINE; VARIABILITY; VITAMIN</t>
  </si>
  <si>
    <t>Asthma is a chronic respiratory disease known for its high susceptibility to environmental exposure. Inadvertent inhalation of engineered or incidental nanomaterials is a concern for human health, particularly for those with underlying disease susceptibility. In this review we provide a comprehensive analysis of those studies focussed on safety assessment of different nanomaterials and their unique characteristics on asthma and allergic airway disease. These include in vivo and in vitro approaches as well as human and population studies. The weight of evidence presented supports a modifying role for nanomaterial exposure on established asthma as well as the development of the condition. Due to the variability in modelling approaches, nanomaterial characterisation and endpoints used for assessment in these studies, there is insufficient information for how one may assign relative hazard potential to individual nanoscale properties. New developments including the adoption of standardised models and focussed in vitro and in silico approaches have the potential to more reliably identify properties of concern through comparative analysis across robust and select testing systems. Importantly, key to refinement and choice of the most appropriate testing systems is a more complete understanding of how these materials may influence disease at the cellular and molecular level. Detailed mechanistic insight also brings with it opportunities to build important population and exposure susceptibilities into models. Ultimately, such approaches have the potential to more clearly extrapolate relevant toxicological information, which can be used to improve nanomaterial safety assessment for human disease susceptibility. 283 Refs.</t>
  </si>
  <si>
    <t>Cardiovascular effects among workers exposed to multiwalled carbon nanotubes.</t>
  </si>
  <si>
    <t>Kuijpers E; Pronk A; Kleemann R; Vlaanderen J; Lan Q; Rothman N; Silverman D; Hoet P; Godderis L; Vermeulen R</t>
  </si>
  <si>
    <t>Occupational and environmental medicine</t>
  </si>
  <si>
    <t>10.1136/oemed-2017-104796</t>
  </si>
  <si>
    <t>Cardiovascular System drug effects; Chemical Industry; Nanotubes, Carbon adverse effects; Occupational Exposure adverse effects; Adult; Biomarkers blood; Case-Control Studies; Cross-Sectional Studies; Endothelium, Vascular drug effects; Female; Humans; Intercellular Adhesion Molecule-1 blood; Male; Occupational Exposure statistics &amp; numerical data; Surveys and Questionnaires; Adult: 19-44 years; All Adult: 19+ years; Female; Male</t>
  </si>
  <si>
    <t>Objectives: The increase in production of multiwalled carbon nanotubes (MWCNTs) has led to growing concerns about health risks. In this study, we assessed the association between occupational exposure to MWCNTs and cardiovascular biomarkers. Methods: A cross-sectional study was performed among 22 workers of a company commercially producing MWCNTs (subdivided into lab personnel with low or high exposure and operators), and a gender and age-matched unexposed population (n=42). Exposure to MWCNTs and 12 cardiovascular markers were measured in participants' blood (phase I). In a subpopulation of 13 exposed workers and six unexposed workers, these measures were repeated after 5 months (phase II). We analysed associations between MWCNT exposure and biomarkers of cardiovascular risk, adjusted for age, body mass index, sex and smoking. Results: We observed an upward trend in the concentration of endothelial damage marker intercellular adhesion molecule-1 (ICAM-1), with increasing exposure to MWCNTs in both phases. The operator category showed significantly elevated ICAM-1 geometric mean ratios (GMRs) compared with the controls (phase I: GMR=1.40, P=1.30E-3; phase II: GMR=1.37, P=0.03). The trends were significant both across worker categories (phase I: P=1.50E-3; phase II: P=0.01) and across measured GM MWCNT concentrations (phase I: P=3.00E-3; phase II: P=0.01). No consistent significant associations were found for the other cardiovascular markers. Conclusion: The associations between MWCNT exposure and ICAM-1 indicate endothelial activation and an increased inflammatory state in workers with MWCNT exposure. © Article author(s) (or their employer(s) unless otherwise stated in the text of the article) 2018. All rights reserved. No commercial use is permitted unless otherwise expressly granted.</t>
  </si>
  <si>
    <t>https://umasslowell.idm.oclc.org/login?url=https://search.ebscohost.com/login.aspx?direct=true&amp;db=cmedm&amp;AN=29440327&amp;site=eds-live</t>
  </si>
  <si>
    <t>https://umasslowell.idm.oclc.org/login?url=https://search.ebscohost.com/login.aspx?direct=true&amp;db=ply&amp;AN=20191031244&amp;site=eds-live</t>
  </si>
  <si>
    <t>Evaluations of the Carcinogenicity of Carbon Nanotubes, Fluoro-Edinite, and Silicon Carbide by the International Agency for Research on Cancer (IARC).</t>
  </si>
  <si>
    <t>Morimoto Y; Kobayashi N</t>
  </si>
  <si>
    <t>Nihon eiseigaku zasshi. Japanese journal of hygiene</t>
  </si>
  <si>
    <t>10.1265/jjh.71.252</t>
  </si>
  <si>
    <t>Asbestos, Amphibole toxicity; Carbon Compounds, Inorganic toxicity; Carcinogens, Environmental toxicity; Environmental Exposure adverse effects; International Agencies; Nanotubes, Carbon toxicity; Neoplasms chemically induced; Occupational Exposure adverse effects; Research organization &amp; administration; Silicon Compounds toxicity; Animals; Asbestos, Amphibole metabolism; Carbon Compounds, Inorganic metabolism; Carcinogens, Environmental metabolism; Female; Humans; Male; Rats; Respiratory System metabolism; Silicon Compounds metabolism; Female; Male</t>
  </si>
  <si>
    <t>We reported the evaluations of the carcinogenicity of fluoro-edinite, silicon carbide, and carbon nanotubes performed by IARC working group in October 2014. For carbon nanotubes (CNTs), multi-walled carbon nanotube (MWCNT)-7 was classified as Group 2B, and MWCNTs without MWCNT-7 and single-walled carbon nanotubes (SWCNTs) were classified as not classifiable in terms of their carcinogenicity to humans. There is sufficient evidence of carcinogenicity for MWCNT-7 in experimental animals, limited evidence for other MWCNTs, and inadequate evidence for SWCNTs. The mechanic evidence for CNTs was not strong. Fluoro-edinite was classified as carcinogenic to humans (Group 1) on the basis of sufficient evidence of carcinogenicity to humans and experimental animals. Silicon carbide was classified into silicon carbide fibers and whiskers. Silicon carbide fibers were evaluated as possibly carcinogenic to humans (Group 2B) on the basis of limited evidence of carcinogenicity to humans. Silicon carbide whiskers were evaluated as probably carcinogenic to humans (Group 2A) on the basis of sufficient evidence of carcinogenicity to experimental animals and the similarity of their physicochemical properties to those of asbestos in terms of the mechanism of carcinogenicity. We report the process of progression in meeting and discuss how to determine the evidence and the evaluation of the carcinogenicity of the three materials.</t>
  </si>
  <si>
    <t>Hilton, Gina M.; Taylor, Alexia J.; Hussain, Salik; Dandley, Erinn C.; Griffith, Emily H.; Garantziotis, Stavros; Parsons, Gregory N.; Bonner, James C.; Bereman, Michael S.</t>
  </si>
  <si>
    <t>EPITHELIAL cells; CARBON nanotubes; MICE; CELLS; NANOTUBES; All Other Animal Production</t>
  </si>
  <si>
    <t>Carbon nanotube; label-free proteomics; pulmonary fibrosis; toxicoproteomics</t>
  </si>
  <si>
    <t>Carbon nanotubes (CNTs), a prototypical engineered nanomaterial, have been increasingly manufactured for a variety of novel applications over the past two decades. However, since CNTs possess fiber-like shape and cause pulmonary fibrosis in rodents, there is concern that mass production of CNTs will lead to occupational exposure and associated pulmonary diseases. The aim of this study was to use contemporary proteomics to investigate the mechanisms of cellular response in E10 mouse alveolar epithelial cellsin vitroafter exposure to multi-walled CNTs (MWCNTs) that were functionalized by atomic layer deposition (ALD). ALD is a method used to generate highly uniform and conformal nanoscale thin-film coatings of metals to enhance novel conductive properties of CNTs. We hypothesized that specific types of metal oxide coatings applied to the surface of MWCNTs by ALD would determine distinct proteomic profiles in mouse alveolar epithelial cellsin vitrothat could be used to predict oxidative stress and pulmonary inflammation. Uncoated (U)-MWCNTs were functionalized by ALD with zinc oxide (ZnO) to yield Z-MWCNTs or aluminum oxide (Al2O3) to yield A-MWCNTs. Significant differential protein expression was found in the following critical pathways: mTOR/eIF4/p70S6K signaling and Nrf-2 mediated oxidative stress response increased following exposure to Z-MWCNTs, interleukin-1 signaling increased following U-MWCNT exposure, and inhibition of angiogenesis by thrombospondin-1, oxidative phosphorylation, and mitochondrial dysfunction increased following A-MWCNT exposure. This study demonstrates that specific types of metal oxide thin film coatings applied by ALD produce distinct cellular and biochemical responses related to lung inflammation and fibrosis compared to uncoated MWCNT exposurein vitro.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</si>
  <si>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PloS one</t>
  </si>
  <si>
    <t>Demonstration of a modelling-based multi-criteria decision analysis procedure for prioritisation of occupational risks from manufactured nanomaterials.</t>
  </si>
  <si>
    <t>Hristozov D; Zabeo A; Alstrup Jensen K; Gottardo S; Isigonis P; Maccalman L; Critto A; Marcomini A</t>
  </si>
  <si>
    <t>10.3109/17435390.2016.1144827</t>
  </si>
  <si>
    <t>Decision Support Techniques; Manufactured Materials toxicity; Models, Theoretical; Nanostructures toxicity; Occupational Exposure analysis; Benchmarking; Humans; Industry; Monte Carlo Method; Nanotubes, Carbon toxicity; Risk Assessment methods; Workplace standards; Zinc Oxide toxicity</t>
  </si>
  <si>
    <t>Several tools to facilitate the risk assessment and management of manufactured nanomaterials (MN) have been developed. Most of them require input data on physicochemical properties, toxicity and scenario-specific exposure information. However, such data are yet not readily available, and tools that can handle data gaps in a structured way to ensure transparent risk analysis for industrial and regulatory decision making are needed. This paper proposes such a quantitative risk prioritisation tool, based on a multi-criteria decision analysis algorithm, which combines advanced exposure and dose-response modelling to calculate margins of exposure (MoE) for a number of MN in order to rank their occupational risks. We demonstrated the tool in a number of workplace exposure scenarios (ES) involving the production and handling of nanoscale titanium dioxide, zinc oxide (ZnO), silver and multi-walled carbon nanotubes. The results of this application demonstrated that bag/bin filling, manual un/loading and dumping of large amounts of dry powders led to high emissions, which resulted in high risk associated with these ES. The ZnO MN revealed considerable hazard potential in vivo, which significantly influenced the risk prioritisation results. In order to study how variations in the input data affect our results, we performed probabilistic Monte Carlo sensitivity/uncertainty analysis, which demonstrated that the performance of the proposed model is stable against changes in the exposure and hazard input variables.</t>
  </si>
  <si>
    <t>https://umasslowell.idm.oclc.org/login?url=https://search.ebscohost.com/login.aspx?direct=true&amp;db=cmedm&amp;AN=26853193&amp;site=eds-live</t>
  </si>
  <si>
    <t>Pulmonary inflammatory and fibrogenic response induced by graphitized multi-walled carbon nanotube involved in cGAS-STING signaling pathway</t>
  </si>
  <si>
    <t>Han, Bing; Wang, Xiaoqiao; Wu, Pengfei; Jiang, Huijie; Yang, Qingyue; Li, Siyu; Li, Jiayi; Zhang, Zhigang</t>
  </si>
  <si>
    <t>Graphitized multi-walled carbon nanotubes (GMWCNTs) are a new type of nanomaterial. Recently, their production and application in biological medicine have grown rapidly. However, GMWCNTs may cause adverse health effects, including the common occupational disease of pulmonary fibrosis. Pulmonary fibrosis is a serious progressive disease that often leads to lung failure, high mortality, and disability, and there is no effective therapy currently available. Therefore, identifying new biomarkers of the disease is important to better understand the disease mechanisms and explore new therapeutic strategies. In this study, 40 μg of GMWCNTs was used to treat mice in vivo by pharyngeal aspiration, and different genes were screened by transcriptome sequencing. Activation of the cyclic GMP-AMP synthase (cGAS)-stimulator of interferon gene (STING) signal pathway had an important effect on the development of pulmonary inflammation and fibrosis. GMWCNTs were then administered to the mice with a STING inhibitor (C-176). Inhibition of STING effectively decreased pulmonary inflammation and fibrosis in mice induced by GMWCNTs. Collectively, activation of the cGAS-STING signaling pathway is involved in GMWCNT-induced pulmonary inflammation and fibrosis in mice. @@@@Highlights •GMWCNT exposure induces pulmonary inflammatory and fibrogenic response.•STING inhibitor effectively alleviates inflammation and fibrosis induced by GMWCNT.•GMWCNT induces inflammatory and fibrosis via promoting the cGAS-STING pathway.</t>
  </si>
  <si>
    <t>https://umasslowell.idm.oclc.org/login?url=https://search.ebscohost.com/login.aspx?direct=true&amp;db=edselp&amp;AN=S0304389421009481&amp;site=eds-live</t>
  </si>
  <si>
    <t>https://umasslowell.idm.oclc.org/login?url=https://search.ebscohost.com/login.aspx?direct=true&amp;db=edselp&amp;AN=S0008622321003511&amp;site=eds-live</t>
  </si>
  <si>
    <t>Carbon nanotubes: Evaluation of toxicity at biointerfaces</t>
  </si>
  <si>
    <t>Mohanta, Debashish; Patnaik, Soma; Sood, Sanchit; Das, Nilanjan</t>
  </si>
  <si>
    <t>Journal of Pharmaceutical Analysis</t>
  </si>
  <si>
    <t>10.1016/j.jpha.2019.04.003</t>
  </si>
  <si>
    <t>Bio interphases; Carbon nanotubes (CNTs); In vivo toxicity; In vitro toxicity</t>
  </si>
  <si>
    <t>Carbon nanotubes (CNTs) are a class of carbon allotropes with interesting properties that make them productive materials for usage in various disciplines of nanotechnology such as in electronics equipments, optics and therapeutics. They exhibit distinguished properties viz., strength, and high electrical and heat conductivity. Their uniqueness can be attributed due to the bonding pattern present between the atoms which are very strong and also exhibit high extreme aspect ratios. CNTs are classified as single-walled carbon nanotubes (SWCNTs) and multi-walled carbon nanotubes (MWCNTs) on the basis of number of sidewalls present and the way they are arranged spatially. Application of CNTs to improve the performance of many products, especially in healthcare, has led to an occupational and public exposure to these nanomaterials. Hence, it becomes a major concern to analyze the issues pertaining to the toxicity of CNTs and find the best suitable ways to counter those challenges. This review summarizes the toxicity issues of CNTs in vitro and in vivo in different organ systems (bio interphases) of the body that result in cellular toxicity.</t>
  </si>
  <si>
    <t>Comparative analysis of lung and blood transcriptomes in mice exposed to multi-walled carbon nanotubes</t>
  </si>
  <si>
    <t>Khaliullin, Timur O.; Yanamala, Naveena; Newman, Mackenzie S.; Kisin, Elena R.; Fatkhutdinova, Liliya M.; Shvedova, Anna A.</t>
  </si>
  <si>
    <t>MWCNT; Whole Blood Transcriptome; Lung Transcriptome; IPA Analysis</t>
  </si>
  <si>
    <t>Pulmonary exposure to multi-walled carbon nanotubes (MWCNT) causes inflammation, fibroproliferation, immunotoxicity, and systemic responses in rodents. However, the search for representative biomarkers of exposure is an ongoing endeavor. Whole blood gene expression profiling is a promising new approach for the identification of novel disease biomarkers. We asked if the whole blood transcriptome reflects pathology-specific changes in lung gene expression caused by MWCNT. To answer this question, we performed mRNA sequencing analysis of the whole blood and lung in mice administered MWCNT or vehicle solution via pharyngeal aspiration and sacrificed 56 days later. The pattern of lung mRNA expression as determined using Ingenuity Pathway Analysis (IPA) was indicative of continued inflammation, immune cell trafficking, phagocytosis, and adaptive immune responses. Simultaneously, innate immunity-related transcripts (Plunc, Bpifb1, Reg3g) and cancer-related pathways were downregulated. IPA analysis of the differentially expressed genes in the whole blood suggested increased hematopoiesis, predicted activation of cancer/tumor development pathways, and atopy. There were several common upregulated genes between whole blood and lungs, important for adaptive immune responses: Cxcr1, Cd72, Sharpin, and Slc11a1. Trim24, important for TH2 cell effector function, was downregulated in both datasets. Hla-dqa1 mRNA was upregulated in the lungs and downregulated in the blood, as was Lilrb4, which controls the reactivity of immune response. “Cancer” disease category had opposing activation status in the two datasets, while the only commonality was “Hypersensitivity”. Transcriptome changes occurring in the lungs did not produce a completely replicable pattern in whole blood; however, specific systemic responses may be shared between transcriptomic profiles.</t>
  </si>
  <si>
    <t>https://umasslowell.idm.oclc.org/login?url=https://search.ebscohost.com/login.aspx?direct=true&amp;db=edselp&amp;AN=S0041008X20300223&amp;site=eds-live</t>
  </si>
  <si>
    <t>Review; Risk Assessment of Aerosolized SWCNTs, MWCNTs, Fullerenes and Carbon Black.</t>
  </si>
  <si>
    <t>Toshihiko Myojo; Mariko Ono-Ogasawara</t>
  </si>
  <si>
    <t>KONA: Powder &amp; Particle Journal</t>
  </si>
  <si>
    <t>10.14356/kona.2018013</t>
  </si>
  <si>
    <t>SINGLE walled carbon nanotubes; MULTIWALLED carbon nanotubes; FULLERENES; CARBON-black; CARBONACEOUS aerosols; NANOSTRUCTURED materials</t>
  </si>
  <si>
    <t>In this paper we review the risk assessment of carbonaceous nanomaterials, such as single-wall carbon nanotubes (SWCNTs), multi-walled carbon nanotubes (MWCNTs), fullerenes and carbon black, and summarize elemental carbon (EC) analyses for the determination of the those nanomaterials, focusing on the inhalation exposure of airborne nanomaterials. In the reports of hazard assessment, the proposed OELs (Occupational Exposure Limits) of MWCNTs and SWCNTs ranged from 1 to 50 μg/m³. The fullerenes and carbon black seem to be less toxic than the CNTs. In the reports of exposure assessment, the aerosol concentrations of MWCNTs and SWCNTs in work environments were from less than 0.1 to more than 100 μg/m³. The expected minimum concentration of airborne MWCNTs in the EC analyses was around 1 μg/m³, but the concentrations of EC in ambient particulate matters (APM) were more than 1 μg/m³ in urban environments. The EC analysis introduced in this paper is a convenient method to quantify the carbonaceous nanomaterials in the samples, but size-classification of aerosol samples by cascade impactor and observation using electron microscopes are needed to confirm the characteristics of the nanomaterials. [ABSTRACT FROM AUTHOR] Copyright of KONA: Powder &amp; Particle Journal is the property of Hosokawa Powder Technology Foundation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</si>
  <si>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https://umasslowell.idm.oclc.org/login?url=https://search.ebscohost.com/login.aspx?direct=true&amp;db=edb&amp;AN=133701861&amp;site=eds-live</t>
  </si>
  <si>
    <t>Functional effects of differentially expressed microRNAs in A549 cells exposed to MWCNT-7 or crocidolite</t>
  </si>
  <si>
    <t>Ventura, Célia; Vieira, Luís; Silva, Catarina; Sousa-Uva, António; Silva, Maria João</t>
  </si>
  <si>
    <t>Toxicology Letters</t>
  </si>
  <si>
    <t>Mitsui-7; microRNA expression; microRNA-target gene network; carcinogenesis; pathway analysis</t>
  </si>
  <si>
    <t>Highlights •Multi-walled carbon nanotubes (MWCNT) are nanomaterials widely used that may induce pulmonary adverse effects upon inhalation.•A profile of differentially expressed (DE) miRNAs in A549 alveolar cells was identified following exposure to MWCNT-7 and crocidolite using NGS.•Both materials change AMPK, FoxO, TGF-β and Hippo pathways, the cell metabolic activity and cell-to-cell communication.•MWCNT-7 affects the actin cytoskeleton, ubiquitin mediated proteolysis, and ECM-receptor interactions;•Crocidolite affects the PI3K-Akt and mTOR pathways, endocytosis, and central carbon metabolism.•An interaction network of DE miRNAs and corresponding target cancer-related genes highlighted the carcinogenic potential of MWCNT-7, even at low dose and short-term exposure.</t>
  </si>
  <si>
    <t>https://umasslowell.idm.oclc.org/login?url=https://search.ebscohost.com/login.aspx?direct=true&amp;db=edselp&amp;AN=S0378427420301120&amp;site=eds-live</t>
  </si>
  <si>
    <t>https://umasslowell.idm.oclc.org/login?url=https://search.ebscohost.com/login.aspx?direct=true&amp;db=edselp&amp;AN=S0032591018308544&amp;site=eds-live</t>
  </si>
  <si>
    <t>Huang, Xiaopei; Tian, Yijun; Shi, Wenjing; Chen, Jikuai; Yan, Lang; Ren, Lijun; Zhang, Xiaofang; Zhu, Jiangbo</t>
  </si>
  <si>
    <t>CARBON nanotubes; PLEURA; CELL transformation; CHROMOSOME abnormalities; INDUSTRIAL safety; INFLAMMATION</t>
  </si>
  <si>
    <t>Multi-walled carbon nanotubes (MWCNTs) are one of the most widely used types of novel nano-fiber materials. The aim of this study was to establish an experimental system based on actual exposure dosage and environments and explore the roles and mechanisms of inflammation in the malignant transformation of pleural mesothelial cells induced by MWCNTs after low doses and long-term exposure. Here, we established an in vitro system by co-culturing macrophages and mesothelial cells and exposing these cells to high aspect ratio MWCNTs (0.1 μg/mL) for three months. Results indicated that IL-1β, secreted by macrophages stimulated by MWCNTs, may significantly enhance the release of inflammatory cytokines, such as IL-8, TNF-α, and IL-6, from mesothelial cells. Results obtained from proliferation, migration, invasion, colony formation, and chromosomal aberration studies indicated that MWCNTs may promote malignant transformation of mesothelial cells after long-term and low-dose exposure via inflammation. Furthermore, the obtained results demonstrated that the NF-κB/IL-6/STAT3 pathway was active in the malignant transformation of Met 5A cells, induced by MWCNTs, and played an important role in the process. In conclusion, our results showed that the NF-κB (p65)/IL-6/STAT3 molecular pathway, which was mediated by inflammation, played an important role in the malignant transformation of pleural mesothelial cells induced by MWCNTs. These findings also provide novel ideas and references for the treatment of mesothelioma and offers options for the occupational safety of nanomaterial practitioners.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</si>
  <si>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https://umasslowell.idm.oclc.org/login?url=https://search.ebscohost.com/login.aspx?direct=true&amp;db=edb&amp;AN=145732307&amp;site=eds-live</t>
  </si>
  <si>
    <t>https://umasslowell.idm.oclc.org/login?url=https://search.ebscohost.com/login.aspx?direct=true&amp;db=edb&amp;AN=135294484&amp;site=eds-live</t>
  </si>
  <si>
    <t>Nanoparticle formation in a chemical storage room as a new incidental nanoaerosol source at a nanomaterial workplace.</t>
  </si>
  <si>
    <t>Kim KH; Kim JB; Ji JH; Lee SB; Bae GN</t>
  </si>
  <si>
    <t>10.1016/j.jhazmat.2015.05.002</t>
  </si>
  <si>
    <t>Nanoparticles chemistry; Nanostructures; Occupational Exposure; Workplace; Aerosols; Chemical Industry; Hazardous Substances analysis; Nanotubes; Particle Size</t>
  </si>
  <si>
    <t>Chemical storage rooms located near engineered nanomaterials (ENMs) workplaces can be a significant source of unintentional nanoaerosol generation. A new incidental nanoparticle source was identified and characterized in a chemical storage room located at an ENMs workplace. Stationary and mobile measurements using on-line instruments and chemical analysis of volatile organic compounds (VOCs) were carried out to identify the source. The number of nanoaerosols emitted from the chemical storage room was found to be several orders of magnitude higher than that existing in the ENMs workplace. VOC analysis showed that the accumulated precursors and oxygenated VOCs in the chemical storage room could be attributed to incidental particle formation via gas-to-particle conversion. We stress the importance of identification of the incidental nanoaerosols to allow characterization of the nanoaerosols at ENMs workplaces, and to estimate additional nanoaerosols exposure, which was previously unknown. Hazardous chemical substances in the workplace have been regulated in many countries; however, most of the regulations are focused on gas-phase or liquid-phase substances. The present study emphasizes the importance of secondary pollutants in particulate form that can be generated from the gas or liquid phase of hazardous chemical substances. Copyright © 2015 Elsevier B.V. All rights reserved.</t>
  </si>
  <si>
    <t>Characterization of the proteome and lipidome profiles of human lung cells after low dose and chronic exposure to multiwalled carbon nanotubes.</t>
  </si>
  <si>
    <t>Phuyal, Santosh; Kasem, Mayes; Knittelfelder, Oskar; Sharma, Animesh; Fonseca, Davi de Miranda; Vebraite, Vaineta; Shaposhnikov, Sergey; Slupphaug, Geir; Skaug, Vidar; Zienolddiny, Shanbeh</t>
  </si>
  <si>
    <t>10.1080/17435390.2018.1425500</t>
  </si>
  <si>
    <t>Research and Development in Biotechnology; NANOTUBES; EPITHELIAL cells; DNA damage; PROTEOMICS; NANOTECHNOLOGY</t>
  </si>
  <si>
    <t>The effects of long-term chronic exposure of human lung cells to multi-walled carbon nanotubes (MWCNT) and their impact upon cellular proteins and lipids were investigated. Since the lung is the major target organ, anin vitronormal bronchial epithelial cell line model was used. Additionally, to better mimic exposure to manufactured nanomaterials at occupational settings, cells were continuously exposed to two non-toxic and low doses of a MWCNT for 13-weeks. MWCNT-treatment increased ROS levels in cells without increasing oxidative DNA damage and resulted in differential expression of multiple anti- and pro-apoptotic proteins. The proteomic analysis of the MWCNT-exposed cells showed that among more than 5000 identified proteins; more than 200 were differentially expressed in the treated cells. Functional analyses revealed association of these differentially regulated proteins to cellular processes such as cell death and survival, cellular assembly, and organization. Similarly, shotgun lipidomic profiling revealed accumulation of multiple lipid classes. Our results indicate that long-term MWCNT-exposure of human normal lung cells at occupationally relevant low-doses may alter both the proteome and the lipidome profiles of the target epithelial cells in the lung.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</si>
  <si>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https://umasslowell.idm.oclc.org/login?url=https://search.ebscohost.com/login.aspx?direct=true&amp;db=edb&amp;AN=127963154&amp;site=eds-live</t>
  </si>
  <si>
    <t>Biomarkers of susceptibility: State of the art and implications for occupational exposure to engineered nanomaterials</t>
  </si>
  <si>
    <t>Iavicoli, Ivo; Leso, Veruscka; Schulte, Paul A.</t>
  </si>
  <si>
    <t>10.1016/j.taap.2015.12.018</t>
  </si>
  <si>
    <t>Company business management; Strategic planning (Business); Cytochrome P-450; Titanium dioxide; Biological monitoring; Epigenetic inheritance; Silica; Disease susceptibility; Occupational health and safety; Nanotechnology; Glutathione transferase; Biological markers</t>
  </si>
  <si>
    <t>To access, purchase, authenticate, or subscribe to the full-text of this article, please visit this link: http://dx.doi.org/10.1016/j.taap.2015.12.018 Byline: Ivo Iavicoli [ivo.iavicoli@unina.it] (a,*), Veruscka Leso [veruscka@email.it] (b), Paul A. Schulte [pas4@cdc.gov] (c) Keywords Nanomaterial susceptibility factors; Occupational biomonitoring; Genetic variances; Toxicogenomic information; Epigenetic alterations; Nanomaterial risk assessment Highlights * To define susceptible populations is important for risk assessment and management; * Genetic susceptibility may influence the individual response to nanomaterial exposure; * Susceptibility factors in workplace settings have both scientific and ethical issues. Abstract Rapid advances and applications in nanotechnology are expected to result in increasing occupational exposure to nano-sized materials whose health impacts are still not completely understood. Scientific efforts are required to identify hazards from nanomaterials and define risks and precautionary management strategies for exposed workers. In this scenario, the definition of susceptible populations, which may be at increased risk of adverse effects may be important for risk assessment and management. The aim of this review is to critically examine available literature to provide a comprehensive overview on susceptibility aspects potentially affecting heterogeneous responses to nanomaterials workplace exposure. Genetic, genotoxic and epigenetic alterations induced by nanomaterials in experimental studies were assessed with respect to their possible function as determinants of susceptibility. Additionally, the role of host factors, i.e. age, gender, and pathological conditions, potentially affecting nanomaterial toxicokinetic and health impacts, were also analysed. Overall, this review provides useful information to obtain insights into the nanomaterial mode of action in order to identify potentially sensitive, specific susceptibility biomarkers to be validated in occupational settings and addressed in risk assessment processes. The findings of this review are also important to guide future research into a deeper characterization of nanomaterial susceptibility in order to define adequate risk communication strategies. Ultimately, identification and use of susceptibility factors in workplace settings has both scientific and ethical issues that need addressing. Abbreviations Ag, silver; AhR, aryl-hydrocarbon-receptor; ALT, alanine aminotransferase; AST, aspartate aminotransferase; ATM, ataxia telangiectasia mutated protein kinase; ATR, ataxia telangiectasia and Rad3-related protein kinase; Au, gold; CdTe-QDs, cadmium telluride quantum dots; CoFe.sub.2O.sub.4, cobalt ferrite; CYP450, cytochrome P450; Ercc-2, excision repair cross-complementing rodent repair deficiency complementation group 2; Fe.sub.2O.sub.3, iron(III) oxide; Fe.sub.3O.sub.4, iron(II,III) oxide; GST, glutathione transferase; IC50, half maximal inhibitory concentration; MW-CNTs, multi-walled carbon nanotubes; NP, nanoparticle; OGG1, 8-OhdG-DNA glycosylase 1; PARP-1, poly (ADP-ribose)polymerases-1; PEG, polyethylene glycol; ROS, reactive oxygen species; Si, silica; SiO.sub.2, silicon dioxide; SW-CNTs, single walled-carbon nanotubes; TiO.sub.2, titanium dioxide; Xpa, xeroderma pigmentosum group A protein complex Author Affiliation: (a) Department of Public Health, Division of Occupational Medicine, University of Naples Federico II, Via S. Pansini 5, 80131 Naples, Italy (b) Institute of Public Health, Section of Occupational Medicine, Catholic University of the Sacred Heart, Largo Francesco Vito 1, 00168 Rome, Italy (c) National Institute for Occupational Safety and Health, Centers for Disease Control and Prevention, 4676 Columbia Parkway, MS C-14, Cincinnati, OH 45226, USA * Corresponding author. Article History: Received 10 October 2015; Revised 7 December 2015; Accepted 21 December 2015</t>
  </si>
  <si>
    <t>https://umasslowell.idm.oclc.org/login?url=https://search.ebscohost.com/login.aspx?direct=true&amp;db=edsgao&amp;AN=edsgcl.518226477&amp;site=eds-live</t>
  </si>
  <si>
    <t>Comparing in vitro cytotoxicity of graphite, short multi-walled carbon nanotubes, and long multi-walled carbon nanotubes.</t>
  </si>
  <si>
    <t>Rezazadeh Azari M; Mohammadian Y</t>
  </si>
  <si>
    <t>10.1007/s11356-020-08036-4</t>
  </si>
  <si>
    <t>Graphite; Nanotubes, Carbon; Cell Survival; Oxidative Stress; Reactive Oxygen Species</t>
  </si>
  <si>
    <t>Kim JK; Jo MS; Kim Y; Kim TG; Shin JH; Kim BW; Kim HP; Lee HK; Kim HS; Ahn K; Oh SM; Cho WS; Yu IJ</t>
  </si>
  <si>
    <t>Air Pollutants toxicity; Inhalation Exposure adverse effects; Lung drug effects; Nanotubes, Carbon toxicity; Aerosols; Animals; Bronchoalveolar Lavage Fluid chemistry; Dose-Response Relationship, Drug; Half-Life; Inhalation Exposure analysis; Lung metabolism; Lung pathology; Male; Neutrophils drug effects; Rats; Rats, Sprague-Dawley; Toxicity Tests, Subacute; Male</t>
  </si>
  <si>
    <t>Lung deposition and retention measurements are now required by the newly revised OECD inhalation toxicity testing guidelines 412 and 413 when evaluating the clearance and biopersistence of poorly soluble nanomaterials, such as multi-walled carbon nanotubes (MWCNTs). However, evaluating the lung deposition concentration is challenging with certain nanomaterials, such as carbon-based and iron-based nanomaterials, as it is difficult to differentiate them from endogenous elements. Therefore, the current 28-day inhalation toxicity study investigated the lung retention kinetics of tangled MWCNTs. Male Sprague Dawley rats were exposed to MWCNTs at 0, 0.257, 1.439, and 4.253 mg/m 3 for 28 days (6 h/day, 5 days/week, 4 weeks). Thereafter, the rats were sacrificed at day 1, 7, and 28 post-exposure and the pulmonary inflammatory response evaluated by analyzing the bronchoalveolar lavage fluid. Plus, the blood biochemistry, hematology, and histopathology of the lungs were also examined. The lung deposition and retention of MWCNTs were determined based on the elemental carbon content in the lungs after tissue digestion. The number of polymorphonuclear cells and LDH concentration were both found to be significantly higher with the medium and high concentrations (1.439 and 4.253 mg/m 3 ) and dose dependent. The estimated retention half-life for the high concentration (4.253 mg/m 3 ) was about 35 days. The results of this study indicate that tangled MWCNTs seem to have a relatively shorter retention half-life when compared to previous reports on rigid MWCNTs, and the no-observed adverse effect level (NOAEL) for the tested tangled MWCNTs was 0.257 mg/m 3 in a previous rat 28-day subacute inhalation toxicity study.</t>
  </si>
  <si>
    <t>https://umasslowell.idm.oclc.org/login?url=https://search.ebscohost.com/login.aspx?direct=true&amp;db=cmedm&amp;AN=31855090&amp;site=eds-live</t>
  </si>
  <si>
    <t>Profiling of Sub-Lethal in Vitro Effects of Multi-Walled Carbon Nanotubes Reveals Changes in Chemokines and Chemokine Receptors.</t>
  </si>
  <si>
    <t>Keshavan S; Andón FT; Gallud A; Chen W; Reinert K; Tran L; Fadeel B</t>
  </si>
  <si>
    <t>Nanomaterials (Basel, Switzerland)</t>
  </si>
  <si>
    <t>10.3390/nano11040883</t>
  </si>
  <si>
    <t>Engineered nanomaterials are potentially very useful for a variety of applications, but studies are needed to ascertain whether these materials pose a risk to human health. Here, we studied three benchmark nanomaterials (Ag nanoparticles, TiO 2 nanoparticles, and multi-walled carbon nanotubes, MWCNTs) procured from the nanomaterial repository at the Joint Research Centre of the European Commission. Having established a sub-lethal concentration of these materials using two human cell lines representative of the immune system and the lungs, respectively, we performed RNA sequencing of the macrophage-like cell line after exposure for 6, 12, and 24 h. Downstream analysis of the transcriptomics data revealed significant effects on chemokine signaling pathways. CCR2 was identified as the most significantly upregulated gene in MWCNT-exposed cells. Using multiplex assays to evaluate cytokine and chemokine secretion, we could show significant effects of MWCNTs on several chemokines, including CCL2, a ligand of CCR2. The results demonstrate the importance of evaluating sub-lethal concentrations of nanomaterials in relevant target cells.</t>
  </si>
  <si>
    <t>Paracellular permeability changes induced by multi-walled carbon nanotubes in brain endothelial cells and associated roles of hemichannels.</t>
  </si>
  <si>
    <t>Yang D; Shen J; Fan J; Chen Y; Guo X</t>
  </si>
  <si>
    <t>10.1016/j.tox.2020.152491</t>
  </si>
  <si>
    <t>Endothelial Cells drug effects; Nanotubes, Carbon; Adenosine Triphosphate metabolism; Animals; Blood-Brain Barrier drug effects; Capillaries cytology; Capillaries drug effects; Capillaries metabolism; Cell Line; Cell Membrane Permeability drug effects; Cell Survival; Connexin 43 antagonists &amp; inhibitors; Connexins antagonists &amp; inhibitors; Electric Impedance; Mice; Nerve Tissue Proteins antagonists &amp; inhibitors; Occludin biosynthesis; Tight Junctions drug effects</t>
  </si>
  <si>
    <t>Multi-walled carbon nanotubes (MWCNTs) have promising applications in neurology depending on their unique physicochemical properties. However, there is limited understanding of their impacts on brain microvascular endothelial cells, the cells lining the vessels and maintaining the low and selective permeability of the blood-brain barrier. In this study, we examined the influence of pristine MWCNT (p-MWCNT) and carboxylated MWCNT (c-MWCNT) on permeability and tight junction tightness of murine brain microvascular endothelial cells, and investigated the potential mechanisms in the sight of hemichannel activity. Treatment with p-MWCNT for 24 h at subtoxic concentration (20 μg/mL) decreased the protein expression of occludin, disrupted zonula occludens-1 continuity, and elevated monolayer permeability as quantified by transendothelial electrical resistance and paracellular flux of 4000 Da fluorescein isothiocyanate-dextran conjugates. Moreover, p-MWCNT exposure also increased hemichannel activity with upregulated protein expression and altered subcellular localization of connexin (Cx)43 and pannexin (Panx)1. p-MWCNT-induced elevation in endothelial permeability could be prevented by hemichannel inhibitor carbenoxolone and peptide blocker of Cx43 and Panx1, indicating the crucial role of activated Cx43 and Panx1 hemichannels. Furthermore, Cx43 and Panx1 hemichannel-mediated ATP release might be involved in p-MWCNT-induced rise in endothelial permeability. In contrast, the above effects caused by p-MWCNT were not observed in cells treated with c-MWCNT, the functionalized form with more stable dispersion and a lower tendency to aggregate. Our study contributes further understanding of the impact of MWCNTs on brain endothelial tightness and permeability, which may have important implications for the safety application of MWCNTs in nanomedicine. Copyright © 2020 Elsevier B.V. All rights reserved.</t>
  </si>
  <si>
    <t>https://umasslowell.idm.oclc.org/login?url=https://search.ebscohost.com/login.aspx?direct=true&amp;db=cmedm&amp;AN=32413421&amp;site=eds-live</t>
  </si>
  <si>
    <t>Individual and combined toxicity of carboxylic acid functionalized multi-walled carbon nanotubes and benzo a pyrene in lung adenocarcinoma cells.</t>
  </si>
  <si>
    <t>Rezazadeh Azari M; Mohammadian Y; Pourahmad J; Khodagholi F; Peirovi H; Mehrabi Y; Omidi M; Rafieepour A</t>
  </si>
  <si>
    <t>10.1007/s11356-019-04795-x</t>
  </si>
  <si>
    <t>Benzo(a)pyrene toxicity; Carboxylic Acids toxicity; Nanotubes, Carbon toxicity; 8-Hydroxy-2'-Deoxyguanosine; A549 Cells; Apoptosis drug effects; Carboxylic Acids chemistry; Cell Survival drug effects; Deoxyguanosine analogs &amp; derivatives; Deoxyguanosine metabolism; Humans; Polycyclic Aromatic Hydrocarbons; Reactive Oxygen Species metabolism; Toxicity Tests methods</t>
  </si>
  <si>
    <t>Co-exposure to carboxylic acid functionalized multi-walled carbon nanotubes (F-MWCNTs) and polycyclic aromatic hydrocarbons (PAHs) such as benzo a pyrene (BaP) in ambient air have been reported. Adsorption of BaP to F-MWCNTs can influence combined toxicity. Studying individual toxicity of F-MWCNTs and BaP might give unrealistic data. Limited information is available on the combined toxicity of F-MWCNTs and BaP in human cells. The objective of the present work is to evaluate the toxicity of F-MWCNTs and BaP individually and combined in human lung adenocarcinoma (A549 cells). The in vitro toxicity is evaluated through cell viability, the production of reactive oxygen species (ROS), apoptosis, and the production of 8-OHdG assays. Adsorption of BaP to F-MWCNTs was confirmed using a spectrophotometer. The results indicated that the F-MWCNTs and BaP reduce cell viability individually and produce ROS, apoptosis, and 8-OHdG in exposed cells. Stress oxidative is found to be a mechanism of cytotoxicity for both F-MWCNTs and BaP. Combined exposure to F-MWCNTs and BaP decreases cytotoxicity compared to individual exposure, but the difference is not statistically significant in all toxicity assays; hence, the two-factorial analysis indicated an additive toxic interaction. Adsorption of BaP to F-MWCNTs could mitigate the bioavailability and toxicity of BaP in biological systems. Considering the mixture toxicity of MWCNTs and BaP is required for risk assessment of ambient air contaminants.</t>
  </si>
  <si>
    <t>https://umasslowell.idm.oclc.org/login?url=https://search.ebscohost.com/login.aspx?direct=true&amp;db=cmedm&amp;AN=30879234&amp;site=eds-live</t>
  </si>
  <si>
    <t>mRNA and miRNA regulatory networks reflective of multi-walled carbon nanotube-induced lung inflammatory and fibrotic pathologies in mice.</t>
  </si>
  <si>
    <t>Dymacek J; Snyder-Talkington BN; Porter DW; Mercer RR; Wolfarth MG; Castranova V; Qian Y; Guo NL</t>
  </si>
  <si>
    <t>Toxicological sciences : an official journal of the Society of Toxicology</t>
  </si>
  <si>
    <t>10.1093/toxsci/kfu262</t>
  </si>
  <si>
    <t>Gene Regulatory Networks; Genetic Markers; Lung metabolism; MicroRNAs genetics; Nanotubes, Carbon; Pneumonia genetics; Pulmonary Fibrosis genetics; RNA, Messenger genetics; Animals; Computational Biology; Databases, Genetic; Disease Models, Animal; Gene Expression Profiling; Gene Expression Regulation; Inflammation Mediators metabolism; Inhalation Exposure; Lung pathology; Male; Mice, Inbred C57BL; MicroRNAs metabolism; Pneumonia chemically induced; Pneumonia metabolism; Pulmonary Fibrosis chemically induced; Pulmonary Fibrosis metabolism; RNA, Messenger metabolism; Time Factors; Male</t>
  </si>
  <si>
    <t>Multi-walled carbon nanotubes (MWCNTs) are known for their transient inflammatory and progressive fibrotic pulmonary effects; however, the mechanisms underlying these pathologies are unknown. In this study, we used time-series microarray data of global lung mRNA and miRNA expression isolated from C57BL/6J mice exposed by pharyngeal aspiration to vehicle or 10, 20, 40, or 80 µg MWCNT at 1, 7, 28, or 56 days post-exposure to determine miRNA and mRNA regulatory networks that are potentially involved in MWCNT-induced inflammatory and fibrotic lung etiology. Using a non-negative matrix factorization method, we determined mRNAs and miRNAs with expression profiles associated with pathology patterns of MWCNT-induced inflammation (based on bronchoalveolar lavage score) and fibrosis (based on Sirius Red staining measured with quantitative morphometric analysis). Potential binding targets between pathology-related mRNAs and miRNAs were identified using Ingenuity Pathway Analysis and the miRTarBase, miRecords, and TargetScan databases. Using these experimentally validated and predicted binding targets, we were able to build molecular signaling networks that are potentially reflective of and play a role in MWCNT-induced lung inflammatory and fibrotic pathology. As understanding the regulatory networks between mRNAs and miRNAs in different disease states would be beneficial for understanding the complex mechanisms of pathogenesis, these identified genes and pathways may be useful for determining biomarkers of MWCNT-induced lung inflammation and fibrosis for early detection of disease. © The Author 2014. Published by Oxford University Press on behalf of the Society of Toxicology. All rights reserved. For Permissions, please e-mail: journals.permissions@oup.com.</t>
  </si>
  <si>
    <t>https://umasslowell.idm.oclc.org/login?url=https://search.ebscohost.com/login.aspx?direct=true&amp;db=cmedm&amp;AN=25527334&amp;site=eds-live</t>
  </si>
  <si>
    <t>In vitro and in vivo genotoxic effects of straight versus tangled multi-walled carbon nanotubes.</t>
  </si>
  <si>
    <t>Catalán J; Siivola KM; Nymark P; Lindberg H; Suhonen S; Järventaus H; Koivisto AJ; Moreno C; Vanhala E; Wolff H; Kling KI; Jensen KA; Savolainen K; Norppa H</t>
  </si>
  <si>
    <t>10.3109/17435390.2015.1132345</t>
  </si>
  <si>
    <t>DNA Damage; Epithelial Cells drug effects; Inhalation Exposure analysis; Lung drug effects; Micronuclei, Chromosome-Defective chemically induced; Nanotubes, Carbon toxicity; Animals; Cell Line; Comet Assay; Epithelial Cells metabolism; Erythrocytes drug effects; Erythrocytes metabolism; Female; Humans; Lung metabolism; Mice; Mice, Inbred C57BL; Micronucleus Tests; Female</t>
  </si>
  <si>
    <t>Some multi-walled carbon nanotubes (MWCNTs) induce mesothelioma in rodents, straight MWCNTs showing a more pronounced effect than tangled MWCNTs. As primary and secondary genotoxicity may play a role in MWCNT carcinogenesis, we used a battery of assays for DNA damage and micronuclei to compare the genotoxicity of straight (MWCNT-S) and tangled MWCNTs (MWCNT-T) in vitro (primary genotoxicity) and in vivo (primary or secondary genotoxicity). C57Bl/6 mice showed a dose-dependent increase in DNA strand breaks, as measured by the comet assay, in lung cells 24 h after a single pharyngeal aspiration of MWCNT-S (1-200 μg/mouse). An increase was also observed for DNA strand breaks in lung and bronchoalveolar lavage (BAL) cells and for micronucleated alveolar type II cells in mice exposed to aerosolized MWCNT-S (8.2-10.8 mg/m(3)) for 4 d, 4 h/d. No systemic genotoxic effects, assessed by the γ-H2AX assay in blood mononuclear leukocytes or by micronucleated polychromatic erythrocytes (MNPCEs) in bone marrow or blood, were observed for MWCNT-S by either exposure technique. MWCNT-T showed a dose-related decrease in DNA damage in BAL and lung cells of mice after a single pharyngeal aspiration (1-200 μg/mouse) and in MNPCEs after inhalation exposure (17.5 mg/m(3)). In vitro in human bronchial epithelial BEAS-2B cells, MWCNT-S induced DNA strand breaks at low doses (5 and 10 μg/cm(2)), while MWCNT-T increased strand breakage only at 200 μg/cm(2). Neither of the MWCNTs was able to induce micronuclei in vitro. Our findings suggest that both primary and secondary mechanisms may be involved in the genotoxicity of straight MWCNTs.</t>
  </si>
  <si>
    <t>https://umasslowell.idm.oclc.org/login?url=https://search.ebscohost.com/login.aspx?direct=true&amp;db=edb&amp;AN=148891435&amp;site=eds-live</t>
  </si>
  <si>
    <t>https://umasslowell.idm.oclc.org/login?url=https://search.ebscohost.com/login.aspx?direct=true&amp;db=cmedm&amp;AN=27737701&amp;site=eds-live</t>
  </si>
  <si>
    <t>Carbon nanotubes promote alveolar macrophages toward M2 polarization mediated epithelial-mesenchymal transition and fibroblast-to-myofibroblast transdifferentiation.</t>
  </si>
  <si>
    <t>10.1080/17435390.2021.1905098</t>
  </si>
  <si>
    <t>https://umasslowell.idm.oclc.org/login?url=https://search.ebscohost.com/login.aspx?direct=true&amp;db=cmedm&amp;AN=33840345&amp;site=eds-live</t>
  </si>
  <si>
    <t>Elucidating differential nano-bio interactions of multi-walled andsingle-walled carbon nanotubes using subcellular proteomics.</t>
  </si>
  <si>
    <t>Ndika JDT; Sund J; Alenius H; Puustinen A</t>
  </si>
  <si>
    <t>10.1080/17435390.2018.1465141</t>
  </si>
  <si>
    <t>Nanotubes, Carbon toxicity; Proteomics methods; A549 Cells; Humans; Mitochondria drug effects; Protein Transport drug effects; Reactive Oxygen Species metabolism</t>
  </si>
  <si>
    <t>Understanding the relationship between adverse exposure events and specific material properties will facilitate predictive classification of carbon nanotubes (CNTs) according to their mechanisms of action, and a safe-by-design approach for the next generation of CNTs. Mass-spectrometry-based proteomics is a reliable tool to uncover the molecular dynamics of hazardous exposures, yet challenges persist with regards to its limited dynamic range when sampling whole organisms, tissues or cell lysates. Here, the simplicity of the sub-cellular proteome was harnessed to unravel distinctive adverse exposure outcomes at the molecular level, between two CNT subtypes. A549, MRC9 and human macrophage cells, were exposed for 24h to non-cytotoxic doses of single-walled or multi-walled CNTs (swCNTs or mwCNTs). Label-free proteomics on enriched cytoplasmic fractions was complemented with analyses of reactive oxygen species (ROS) production and mitochondrial integrity. The extent/number of modulated proteoforms indicated the single-walled variant was more bioactive. Greater enrichment of pathways corresponding to oxido-reductive activity was consistent with greater intracellular ROS induction and mitochondrial dysfunction capacities of swCNTs. Other compromised cellular functions, as revealed by pathway analysis were; ribosome, spliceosome and DNA repair. Highly upregulated proteins (fold change in abundance &gt;6) such as, APOC3, RBP4 and INS are also highlighted as potential markers of hazardous CNT exposure. We conclude that, changes in cytosolic proteome abundance resulting from nano-bio interactions, elucidate adverse response pathways and their distinctive molecular components. Our results indicate that CNT-protein interactions might have a thus far unappreciated significance for protein trafficking, and this warrants further investigation.</t>
  </si>
  <si>
    <t>https://umasslowell.idm.oclc.org/login?url=https://search.ebscohost.com/login.aspx?direct=true&amp;db=cmedm&amp;AN=29688820&amp;site=eds-live</t>
  </si>
  <si>
    <t>https://umasslowell.idm.oclc.org/login?url=https://search.ebscohost.com/login.aspx?direct=true&amp;db=cmedm&amp;AN=30372450&amp;site=eds-live</t>
  </si>
  <si>
    <t>Pathologic and molecular profiling of rapid-onset fibrosis and inflammation induced by multi-walled carbon nanotubes.</t>
  </si>
  <si>
    <t>Dong J; Porter DW; Batteli LA; Wolfarth MG; Richardson DL; Ma Q</t>
  </si>
  <si>
    <t>10.1007/s00204-014-1428-y</t>
  </si>
  <si>
    <t>Inhalation Exposure adverse effects; Lung drug effects; Nanotubes, Carbon toxicity; Pulmonary Fibrosis chemically induced; Pulmonary Fibrosis immunology; Pulmonary Fibrosis pathology; Animals; Bronchoalveolar Lavage Fluid chemistry; Bronchoalveolar Lavage Fluid cytology; Collagen Type I genetics; Cytokines analysis; Fibronectins genetics; Lung immunology; Lung metabolism; Lung pathology; Male; Mice, Inbred C57BL; Time Factors; Male</t>
  </si>
  <si>
    <t>Multi-walled carbon nanotubes (MWCNT) are new materials with a wide range of industrial and commercial applications. However, their nano-scaled size and fiber-like shape render them respirable and potentially fibrogenic if inhaled into the lungs. To understand MWCNT fibrogenesis, we analyzed the pathologic and molecular aspects of the early phase response to MWCNT in mouse lungs. MWCNT induced rapid and pronounced lesions in the lungs characterized by increased cellularity and formation of fibrotic foci, most notably near where MWCNT deposited, within 14 days post-exposure. Deposition of collagen fibers was markedly increased in the alveolar septa and fibrotic foci, accompanied by elevated expression of fibrotic genes Col1a1, Col1a2, and Fn1 at both mRNA and protein levels. Fibrosis was induced rapidly at 40 μg, wherein fibrotic changes were detected on day 1 and reached a maximal intensity on day 7 through day 14. Induction of fibrosis was dose-dependent at the dose range of 5-40 μg, 7 days post-exposure. MWCNT elicited rapid and prominent infiltrations of neutrophils and macrophages alongside fibrosis implicating acute inflammation in the fibrotic response. At the molecular level, MWCNT induced elevated expression of proinflammatory cytokines TNFα, IL1α, IL1β, IL6, and CCL2 in lung tissues as well as the bronchoalveolar lavage fluid, in a dose- and time-dependent manner. MWCNT also increased the expression of fibrogenic growth factors TGF-β1 and PDGF-A in the lungs significantly. These findings underscore the interplay between acute inflammation and the early fibrotic response in the initiation and propagation of pulmonary fibrosis induced by MWCNT.</t>
  </si>
  <si>
    <t>https://umasslowell.idm.oclc.org/login?url=https://search.ebscohost.com/login.aspx?direct=true&amp;db=cmedm&amp;AN=25510677&amp;site=eds-live</t>
  </si>
  <si>
    <t>Multi-walled carbon nanotubes inhibit estrogen receptor expression in vivo and in vitro through transforming growth factor beta1.</t>
  </si>
  <si>
    <t>Smith LC; Moreno S; Robinson S; Orandle M; Porter DW; Das D; Saleh NB; Sabo-Attwood T</t>
  </si>
  <si>
    <t>10.1016/j.impact.2019.100152</t>
  </si>
  <si>
    <t>Exposure to multi-walled carbon nanotubes (MWCNTs) is suspected to contribute to pulmonary fibrosis through modulation of transforming growth factor beta1 (TGF-β1). There is growing evidence that estrogen signaling is important in pulmonary function and modulates pro-fibrogenic signaling in multiple models of pulmonary fibrosis, however an interaction between MWCNT exposure and estrogen signaling in the lung is not known. The purpose of this work was to determine whether estrogen signaling in the lung is a target for MWCNTs and to identify potential signaling mechanisms mediating MWCNT-induced responses using a whole-body inhalation mouse model and an in vitro human lung cell model. Mice exposed to MWCNTs had reduced mRNA expression of estrogen receptor alpha and beta ( Esr1 and Esr2 , respectively) in lung tissue at multiple time-points post-exposure, whereas expression of g-protein coupled estrogen receptor1 ( Gper1 ) was more variable. We localized ESR1 protein expression as primarily associated with bronchioles and within inflammatory macrophages. The reduction in estrogen receptor expression was concomitant to an increase in TGF-β1 levels in the bronchoalveolar lavage fluid (BALF) of MWCNT-exposed animals. We confirmed a role for TGF-β1 in mediating MWCNT-induced repression of ESR1 mRNA expression using a TGF-β type-I receptor inhibitor in bronchial epithelial cells in vitro . Overall these results highlight a novel mechanism of MWCNT-induced signaling where MWCNT-induced regulation of TGF-β1 represses estrogen receptor expression. Dysregulated estrogen signaling through altered receptor expression may have potential consequences on lung function.</t>
  </si>
  <si>
    <t>https://umasslowell.idm.oclc.org/login?url=https://search.ebscohost.com/login.aspx?direct=true&amp;db=cmedm&amp;AN=32313843&amp;site=eds-live</t>
  </si>
  <si>
    <t>Inflammation in the pleural cavity following injection of multi-walled carbon nanotubes is dependent on their characteristics and the presence of IL-1 genes.</t>
  </si>
  <si>
    <t>Arnoldussen YJ; Skaug V; Aleksandersen M; Ropstad E; Anmarkrud KH; Einarsdottir E; Chin-Lin F; Granum Bjørklund C; Kasem M; Eilertsen E; Apte RN; Zienolddiny S</t>
  </si>
  <si>
    <t>10.1080/17435390.2018.1465139</t>
  </si>
  <si>
    <t>Inflammation chemically induced; Interleukin-1 genetics; Nanotubes, Carbon toxicity; Pleural Cavity drug effects; Animals; Asbestos, Crocidolite toxicity; Fibrosis; Mice; Mice, Inbred C57BL; Pleural Cavity pathology</t>
  </si>
  <si>
    <t>Upon inhalation, multi-walled carbon nanotubes (MWCNTs) may reach the subpleura and pleural spaces, and induce pleural inflammation and/or mesothelioma in humans. However, the mechanisms of MWCNT-induced pathology after direct intrapleural injections are still only partly elucidated. In particular, a role of the proinflammatory interleukin-1 (IL-1) cytokines in pleural inflammation has so far not been published. We examined the MWCNT-induced pleural inflammation, gene expression abnormalities, and the modifying role of IL-1α and β cytokines following intrapleural injection of two types of MWCNTs (CNT-1 and CNT-2) compared with crocidolite asbestos in IL-1 wild-type (WT) and IL-1α/β KO (IL1-KO) mice. Histopathological examination of the pleura 28 days post-exposure revealed mesothelial cell hyperplasia, leukocyte infiltration, and fibrosis occurring in the CNT-1 (Mitsui-7)-exposed group. The pleura of these mice also showed the greatest changes in mRNA and miRNA expression levels, closely followed by CNT-2. In addition, the CNT-1-exposed group also presented the greatest infiltrations of leukocytes and proliferation of fibrous tissue. WT mice were more prone to development of sustained inflammation and fibrosis than IL1-KO mice. Prominent differences in genetic and epigenetic changes were also observed between the two genotypes. In conclusion, the fibrotic response to MWCNTs in the pleura depends on the particles' physico-chemical properties and on the presence or absence of the IL-1 genes. Furthermore, we found that CNT-1 was the most potent inducer of inflammatory responses, followed by CNT-2 and crocidolite asbestos.</t>
  </si>
  <si>
    <t>https://umasslowell.idm.oclc.org/login?url=https://search.ebscohost.com/login.aspx?direct=true&amp;db=cmedm&amp;AN=29742950&amp;site=eds-live</t>
  </si>
  <si>
    <t>Effect of surface functionalizations of multi-walled carbon nanotubes on neoplastic transformation potential in primary human lung epithelial cells.</t>
  </si>
  <si>
    <t>Stueckle TA; Davidson DC; Derk R; Wang P; Friend S; Schwegler-Berry D; Zheng P; Wu N; Castranova V; Rojanasakul Y; Wang L</t>
  </si>
  <si>
    <t>10.1080/17435390.2017.1332253</t>
  </si>
  <si>
    <t>Cell Transformation, Neoplastic drug effects; Epithelial Cells cytology; Epithelial Cells drug effects; Lung cytology; Nanotubes, Carbon chemistry; Nanotubes, Carbon toxicity; Cells, Cultured; Humans; Surface Properties</t>
  </si>
  <si>
    <t>Functionalized multi-walled carbon nanotube (fMWCNT) development has been intensified to improve their surface activity for numerous applications, and potentially reduce toxic effects. Although MWCNT exposures are associated with lung tumorigenesis in vivo, adverse responses associated with exposure to different fMWCNTs in human lung epithelium are presently unknown. This study hypothesized that different plasma-coating functional groups determine MWCNT neoplastic transformation potential. Using our established model, human primary small airway epithelial cells (pSAECs) were continuously exposed for 8 and 12 weeks at 0.06 μg/cm 2 to three-month aged as-prepared-(pMWCNT), carboxylated-(MW-COOH), and aminated-MWCNTs (MW-NH x ). Ultrafine carbon black (UFCB) and crocidolite asbestos (ASB) served as particle controls. fMWCNTs were characterized during storage, and exposed cells were assessed for several established cancer cell hallmarks. Characterization analyses conducted at 0 and 2 months of aging detected a loss of surface functional groups over time due to atmospheric oxidation, with MW-NH x possessing less oxygen and greater lung surfactant binding affinity. Following 8 weeks of exposure, all fMWCNT-exposed cells exhibited significant increased proliferation compared to controls at 7 d post-treatment, while UFCB- and ASB-exposed cells did not differ significantly from controls. UFCB, pMWCNT, and MW-COOH exposure stimulated significant transient invasion behavior. Conversely, aged MW-NH x -exposed cells displayed moderate increases in soft agar colony formation and morphological transformation potential, while UFCB cells showed a minimal effect compared to all other treatments. In summary, surface properties of aged fMWCNTs can impact cell transformation events in vitro following continuous, occupationally relevant exposures.</t>
  </si>
  <si>
    <t>Macrophage polarization and activation at the interface of multi-walled carbon nanotube-induced pulmonary inflammation and fibrosis.</t>
  </si>
  <si>
    <t>10.1080/17435390.2018.1425501</t>
  </si>
  <si>
    <t>Macrophages cytology; Macrophages drug effects; Nanotubes, Carbon adverse effects; Pneumonia chemically induced; Pulmonary Fibrosis chemically induced; Animals; Arginase metabolism; Inflammation metabolism; Lung drug effects; Male; Mice; Nitric Oxide Synthase Type II metabolism; Signal Transduction drug effects; Male</t>
  </si>
  <si>
    <t>Pulmonary exposure to carbon nanotubes (CNTs) induces fibrosing lesions in the lungs that manifest rapid-onset inflammatory and fibrotic responses, leading to chronic fibrosis in animals and health concerns in exposed humans. The mechanisms underlying CNT-induced fibrogenic effects remain undefined. Macrophages are known to play important roles in immune regulation and fibrosis development through their distinct subsets. Here we investigated macrophage polarization and activation in mouse lungs exposed to multi-walled CNTs (MWCNTs). Male C57BL/6J mice were treated with MWCNTs (XNRI MWNT-7) at 40 μg per mouse (∼1.86 mg/kg body weight) by oropharyngeal aspiration. The treatment stimulated prominent acute inflammatory and fibrotic responses. Moreover, it induced pronounced enrichment and polarization of macrophages with significantly increased M1 and M2 populations in a time-dependent manner. Induction of M1 polarization was apparent on day 1 with a peak on day 3, but declined rapidly thereafter. On the other hand, the M2 polarization was induced on day 1 modestly, but was remarkably elevated on day 3 and maintained at a high level through day 7. M1 and M2 macrophages were functionally activated by MWCNTs as indicated by the expression of their distinctive functional markers, such as iNOS and ARG1, with time courses parallel to M1 and M2 polarization, respectively. Molecular analysis revealed MWCNTs boosted specific STAT and IRF signaling pathways to regulate M1 and M2 polarization in the lungs. These findings suggest a new mechanistic connection between inflammation and fibrosis induced by MWCNTs through the polarization and activation of macrophages during MWCNT-induced lung pathologic response.</t>
  </si>
  <si>
    <t>https://umasslowell.idm.oclc.org/login?url=https://search.ebscohost.com/login.aspx?direct=true&amp;db=cmedm&amp;AN=29338488&amp;site=eds-live</t>
  </si>
  <si>
    <t>Involvement of IL-1 genes in the cellular responses to carbon nanotube exposure.</t>
  </si>
  <si>
    <t>Arnoldussen YJ; Skogstad A; Skaug V; Kasem M; Haugen A; Benker N; Weinbruch S; Apte RN; Zienolddiny S</t>
  </si>
  <si>
    <t>Cytokine</t>
  </si>
  <si>
    <t>10.1016/j.cyto.2015.01.032</t>
  </si>
  <si>
    <t>Interleukin-1alpha genetics; Interleukin-1beta genetics; Nanotubes, Carbon toxicity; Animals; Apoptosis drug effects; Apoptosis genetics; Asbestos toxicity; Extracellular Signal-Regulated MAP Kinases metabolism; Gene Expression Regulation drug effects; Inflammation genetics; Interleukin-1alpha metabolism; Interleukin-1beta metabolism; JNK Mitogen-Activated Protein Kinases metabolism; Mice, Inbred BALB C; Nanotubes, Carbon ultrastructure; Particle Size; Phosphorylation drug effects; RNA, Messenger genetics; RNA, Messenger metabolism; Spectrometry, X-Ray Emission</t>
  </si>
  <si>
    <t>The interleukin-1 (IL-1) family has been implicated in cellular responses to nanoparticles including carbon nanotubes (CNTs). IL-1α and β are key proinflammatory cytokines important in inflammatory and oxidative stress responses. The aim of this study was to characterize the role of IL-1 in cellular responses of CNTs in cells from IL-1α/β wild type (IL1-WT) mice and cells with reduced inflammatory potential from IL-1α/β deficient (IL1-KO) mice. Two multi-walled CNTs, CNT-1 containing long and thick fibers and CNT-2 containing short and thin fibers, were compared to UICC crocidolite asbestos fibers. Upon CNT exposure toxicity and apoptosis were affected differently in IL1-WT and IL1-KO cells. Upregulation of TNFα and IL-1α mRNA expression in IL1-WT cells was dependent on the type of CNT. On the contrary precursor IL-1α protein was downregulated after 24h. The mitogen-activated protein kinase (MAPK) c-Jun N-terminal kinase (JNK) was activated in IL1-KO cells and regulated by CNTs, whereas no significant changes of extracellular regulated kinase (ERK) were observed when comparing IL1-WT and IL1-KO cells. In summary, the results presented here indicate that IL-1 contributes to the cellular and molecular effects of CNT exposure and that the type of CNT has an important effect on the cellular response. Copyright © 2015 Elsevier Ltd. All rights reserved.</t>
  </si>
  <si>
    <t>https://umasslowell.idm.oclc.org/login?url=https://search.ebscohost.com/login.aspx?direct=true&amp;db=cmedm&amp;AN=25748835&amp;site=eds-live</t>
  </si>
  <si>
    <t>Continuous dry dispersion of multi-walled carbon nanotubes to aerosols with high concentrations of individual fibers.</t>
  </si>
  <si>
    <t>Simonow BK; Wenzlaff D; Meyer-Plath A; Dziurowitz N; Thim C; Thiel J; Jandy M; Plitzko S</t>
  </si>
  <si>
    <t>Journal of nanoparticle research : an interdisciplinary forum for nanoscale science and technology</t>
  </si>
  <si>
    <t>10.1007/s11051-018-4262-y</t>
  </si>
  <si>
    <t>The assessment of the toxicity of airborne nanofibers is an important task. It relies on toxicological inhalation studies and validated exposure measurement techniques. Both require nanofiber-containing aerosols of known morphological composition and controlled fraction of individual fibers. Here, a dry powder dispersion method is presented that operates with mixtures of nanofibers and microscale beads. Aerosolization experiments of mixtures of multi-walled carbon nanotubes (MWCNTs) and glass beads that were continuously fed into a Venturi nozzle enabled high generation rates of aerosols composed of individual and agglomerate nanofiber structures. The aerosol process achieved good stability over more than 2 h with respect to concentration and aerodynamic size distribution. Its operation duration is limited only by the reservoir volume of the cyclone used to separate the beads from the aerosol. The aerosol concentration can be controlled by changing the mass ratio of MWCNTs and glass beads or by adapting the mass feed rate to the nozzle. For two agglomerated MWCNT materials, aerosol concentrations ranged from 1700 to 64,000 nano-objects per cm 3 . Comprehensive scanning electron microscope analysis of filter samples was performed to categorize and determine the morphological composition of the aerosol, its fiber content as well as fiber length and diameter distributions. High fractions of individual fibers of up to 34% were obtained, which shows the setup to be capable of dispersing also highly tangled MWCNT agglomerates effectively.</t>
  </si>
  <si>
    <t>Acquisition of Cancer Stem Cell-like Properties in Human Small Airway Epithelial Cells after a Long-term Exposure to Carbon Nanomaterials.</t>
  </si>
  <si>
    <t>Kiratipaiboon C; Stueckle TA; Ghosh R; Rojanasakul LW; Chen YC; Dinu CZ; Rojanasakul Y</t>
  </si>
  <si>
    <t>Environmental science. Nano</t>
  </si>
  <si>
    <t>10.1039/C9EN00183B</t>
  </si>
  <si>
    <t>Cancer stem cells (CSCs) are a key driver of tumor formation and metastasis, but how they are affected by nanomaterials is largely unknown. The present study investigated the effects of different carbon-based nanomaterials (CNMs) on neoplastic and CSC-like transformation of human small airway epithelial cells and determined the underlying mechanisms. Using a physiologically relevant exposure model (long-term/low-dose) with system validation using a human carcinogen, asbestos, we demonstrated that single-walled carbon nanotubes, multi-walled carbon nanotubes, ultrafine carbon black, and crocidolite asbestos induced particle-specific anchorage-independent colony formation, DNA-strand break, and p53 downregulation, indicating genotoxicity and carcinogenic potential of CNMs. The chronic CNM-exposed cells exhibited CSC-like properties as indicated by 3D spheroid formation, anoikis resistance, and CSC markers expression. Mechanistic studies revealed specific self-renewal and epithelial-mesenchymal transition (EMT)-related transcription factors that are involved in the cellular transformation process. Pathway analysis of gene signaling networks supports the role of SOX2 and SNAI1 signaling in CNM-mediated transformation. These findings support the potential carcinogenicity of high aspect ratio CNMs and identified molecular targets and signaling pathways that may contribute to the disease development.</t>
  </si>
  <si>
    <t>https://umasslowell.idm.oclc.org/login?url=https://search.ebscohost.com/login.aspx?direct=true&amp;db=cmedm&amp;AN=31372228&amp;site=eds-live</t>
  </si>
  <si>
    <t>Frontiers in pharmacology</t>
  </si>
  <si>
    <t>Differences in MWCNT- and SWCNT-induced DNA methylation alterations in association with the nuclear deposition.</t>
  </si>
  <si>
    <t>Öner D; Ghosh M; Bové H; Moisse M; Boeckx B; Duca RC; Poels K; Luyts K; Putzeys E; Van Landuydt K; Vanoirbeek JA; Ameloot M; Lambrechts D; Godderis L; Hoet PH</t>
  </si>
  <si>
    <t>10.1186/s12989-018-0244-6</t>
  </si>
  <si>
    <t>Bronchi drug effects; Cell Nucleus drug effects; DNA Methylation drug effects; Epigenesis, Genetic drug effects; Epithelial Cells drug effects; Nanotubes, Carbon toxicity; Bronchi metabolism; Cell Line; Cell Nucleus metabolism; Cell Survival drug effects; Epithelial Cells metabolism; Genome-Wide Association Study; Humans; Nanotubes, Carbon chemistry; Particle Size; Structure-Activity Relationship; Surface Properties</t>
  </si>
  <si>
    <t>Background: Subtle DNA methylation alterations mediated by carbon nanotubes (CNTs) exposure might contribute to pathogenesis and disease susceptibility. It is known that both multi-walled carbon nanotubes (MWCNTs) and single-walled carbon nanotubes (SWCNTs) interact with nucleus. Such, nuclear-CNT interaction may affect the DNA methylation effects. In order to understand the epigenetic toxicity, in particular DNA methylation alterations, of SWCNTs and short MWCNTs, we performed global/genome-wide, gene-specific DNA methylation and RNA-expression analyses after exposing human bronchial epithelial cells (16HBE14o- cell line). In addition, the presence of CNTs on/in the cell nucleus was evaluated in a label-free way using femtosecond pulsed laser microscopy. Results: Generally, a higher number of SWCNTs, compared to MWCNTs, was deposited at both the cellular and nuclear level after exposure. Nonetheless, both CNT types were in physical contact with the nuclei. While particle type dependency was noticed for the identified genome-wide and gene-specific alterations, no global DNA methylation alteration on 5-methylcytosine (5-mC) sites was observed for both CNTs. After exposure to MWCNTs, 2398 genes were hypomethylated (at gene promoters), and after exposure to SWCNTs, 589 CpG sites (located on 501 genes) were either hypo- (N = 493 CpG sites) or hypermethylated (N = 96 CpG sites). Cells exposed to MWCNTs exhibited a better correlation between gene promoter methylation and gene expression alterations. Differentially methylated and expressed genes induced changes (MWCNTs &gt; SWCNTs) at different cellular pathways, such as p53 signalling, DNA damage repair and cell cycle. On the other hand, SWCNT exposure showed hypermethylation on functionally important genes, such as SKI proto-oncogene (SKI), glutathione S-transferase pi 1 (GTSP1) and shroom family member 2 (SHROOM2) and neurofibromatosis type I (NF1), which the latter is both hypermethylated and downregulated. Conclusion: After exposure to both types of CNTs, epigenetic alterations may contribute to toxic or repair response. Moreover, our results suggest that the observed differences in the epigenetic response depend on particle type and differential CNT-nucleus interactions.</t>
  </si>
  <si>
    <t>A secretomics analysis reveals major differences in the macrophage responses towards different types of carbon nanotubes.</t>
  </si>
  <si>
    <t>Palomäki J; Sund J; Vippola M; Kinaret P; Greco D; Savolainen K; Puustinen A; Alenius H</t>
  </si>
  <si>
    <t>10.3109/17435390.2014.969346</t>
  </si>
  <si>
    <t>Macrophages drug effects; Macrophages metabolism; Nanotubes, Carbon toxicity; Proteins metabolism; Apoptosis drug effects; Asbestos, Crocidolite chemistry; Asbestos, Crocidolite toxicity; Blotting, Western; Cells, Cultured; Cluster Analysis; Culture Media, Serum-Free; Electrophoresis, Gel, Two-Dimensional; Enzyme-Linked Immunosorbent Assay; Humans; Macrophages pathology; Nanotubes, Carbon chemistry; Surface Properties</t>
  </si>
  <si>
    <t>Certain types of carbon nanotubes (CNT) can evoke inflammation, fibrosis and mesothelioma in vivo, raising concerns about their potential health effects. It has been recently postulated that NLRP3 inflammasome activation is important in the CNT-induced toxicity. However, more comprehensive studies of the protein secretion induced by CNT can provide new information about their possible pathogenic mechanisms. Here, we studied protein secretion from human macrophages with a proteomic approach in an unbiased way. Human monocyte-derived macrophages (MDM) were exposed to tangled or rigid, long multi-walled CNT (MWCNT) or crocidolite asbestos for 6 h. The growth media was concentrated and secreted proteins were analyzed using 2D-DIGE and DeCyder software. Subsequently, significantly up- or down-regulated protein spots were in-gel digested and identified with an LC-MS/MS approach. Bioinformatics analysis was performed to reveal the different patterns of protein secretion induced by these materials. The results show that both long rigid MWCNT and asbestos elicited ample and highly similar protein secretion. In contrast, exposure to long tangled MWCNT induced weaker protein secretion with a more distinct profile. Secretion of lysosomal proteins followed the exposure to all materials, suggesting lysosomal damage. However, only long rigid MWCNT was associated with apoptosis. This analysis suggests that the CNT toxicity in human MDM is mediated via vigorous secretion of inflammation-related proteins and apoptosis. This study provides new insights into the mechanisms of toxicity of high aspect ratio nanomaterials and indicates that not all types of CNT are as hazardous as asbestos fibers.</t>
  </si>
  <si>
    <t>https://umasslowell.idm.oclc.org/login?url=https://search.ebscohost.com/login.aspx?direct=true&amp;db=cmedm&amp;AN=25325160&amp;site=eds-live</t>
  </si>
  <si>
    <t>Epigenetic effects of carbon nanotubes in human monocytic cells.</t>
  </si>
  <si>
    <t>Öner D; Moisse M; Ghosh M; Duca RC; Poels K; Luyts K; Putzeys E; Cokic SM; Van Landuyt K; Vanoirbeek J; Lambrechts D; Godderis L; Hoet PH</t>
  </si>
  <si>
    <t>Mutagenesis</t>
  </si>
  <si>
    <t>10.1093/mutage/gew053</t>
  </si>
  <si>
    <t>DNA Damage; DNA Methylation drug effects; Epigenesis, Genetic drug effects; Monocytes drug effects; Nanotubes, Carbon toxicity; Chromatography, Liquid; DNA drug effects; Humans; Metabolic Networks and Pathways drug effects; Metabolic Networks and Pathways genetics; Monocytes metabolism; Mutagenicity Tests; Signal Transduction drug effects; Signal Transduction genetics; Tandem Mass Spectrometry</t>
  </si>
  <si>
    <t>Carbon nanotubes (CNTs) are fibrous carbon-based nanomaterials with a potential to cause carcinogenesis in humans. Alterations in DNA methylation on cytosine-phosphate-guanidine (CpG) sites are potential markers of exposure-induced carcinogenesis. This study examined cytotoxicity, genotoxicity and DNA methylation alterations on human monocytic cells (THP-1) after incubation with single-walled CNTs (SWCNTs) and multi-walled CNTs (MWCNTs). Higher cytotoxicity and genotoxicity were observed after incubation with SWCNTs than incubation with MWCNTs. At the selected concentrations (25 and 100 µg/ml), DNA methylation alterations were studied. Liquid chromatography-mass spectrometry (LC-MS/MS) was used to assess global DNA methylation, and Illumina 450K microarrays were used to assess methylation of single CpG sites. Next, we assessed gene promoter-specific methylation levels. We observed no global methylation or hydroxymethylation alterations, but on gene-specific level, distinct clustering of CNT-treated samples were noted. Collectively, CNTs induced gene promoter-specific altered methylation and those 1127 different genes were identified to be hypomethylated. Differentially methylated genes were involved in several signalling cascade pathways, vascular endothelial growth factor and platelet activation pathways. Moreover, possible contribution of the epigenetic alterations to monocyte differentiation and mixed M1/M2 macrophage polarisation were discussed. © The Author 2016. Published by Oxford University Press on behalf of the UK Environmental Mutagen Society. All rights reserved. For permissions, please e-mail: journals.permissions@oup.com.</t>
  </si>
  <si>
    <t>Rahman, Luna; Jacobsen, Nicklas Raun; Aziz, Syed Abdul; Wu, Dongmei; Williams, Andrew; Yauk, Carole L.; White, Paul; Wallin, Hakan; Vogel, Ulla; Halappanavar, Sabina</t>
  </si>
  <si>
    <t>Mutation Research - Genetic Toxicology &amp; Environmental Mutagenesis</t>
  </si>
  <si>
    <t>LUNG cancer; MULTIWALLED carbon nanotubes; CARCINOGENESIS; FREE radical scavengers; DNA damage; GENETIC toxicology</t>
  </si>
  <si>
    <t>The International Agency for Research on Cancer has classified one type of multi-walled carbon nanotubes (MWCNTs) as possibly carcinogenic to humans. However, the underlying mechanisms of MWCNT- induced carcinogenicity are not known. In this study, the genotoxic, mutagenic, inflammatory, and fibrotic potential of MWCNTs were investigated. Muta™Mouse adult females were exposed to 36 ± 6 or 109 ± 18 μg/mouse of Mitsui-7, or 26 ± 2 or 78 ± 5 μg/mouse of NM-401, once a week for four consecutive weeks via intratracheal instillations, alongside vehicle-treated controls. Samples were collected 90 days following the first exposure for measurement of DNA strand breaks, lacZ mutant frequency, p53 expression, cell proliferation, lung inflammation, histopathology, and changes in global gene expression. Both MWCNT types persisted in lung tissues 90 days post-exposure, and induced lung inflammation and fibrosis to similar extents. However, there was no evidence of DNA damage as measured by the comet assay following Mitsui-7 exposure, or increases in lacZ mutant frequency, for either MWCNTs. Increased p53 expression was observed in the fibrotic foci induced by both MWCNTs. Gene expression analysis revealed perturbations of a number of biological processes associated with cancer including cell death, cell proliferation, free radical scavenging, and others in both groups, with the largest response in NM-401-treated mice. The results suggest that if the two MWCNT types were capable of inducing DNA damage, strong adaptive responses mounted against the damage, resulting in efficient and timely elimination of damaged cells through cell death, may have prevented accumulation of DNA damage and mutations at the post-exposure time point investigated in the study. Thus, MWCNT-induced carcinogenesis may involve ongoing low levels of DNA damage in an environment of persisting fibres, chronic inflammation and tissue irritation, and parallel increases or decreases in the expression of genes involved in several pro-carcinogenic pathways. [ABSTRACT FROM AUTHOR] Copyright of Mutation Research - Genetic Toxicology &amp; Environmental Mutagenesis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</si>
  <si>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https://umasslowell.idm.oclc.org/login?url=https://search.ebscohost.com/login.aspx?direct=true&amp;db=aph&amp;AN=126897687&amp;site=eds-live</t>
  </si>
  <si>
    <t>Carbon Nanotube Uptake Changes the Biomechanical Properties of Human Lung Epithelial Cells in a Time-dependent Manner.</t>
  </si>
  <si>
    <t>Dong C; Eldawud R; Sargent LM; Kashon ML; Lowry D; Rojanasakul Y; Dinu CZ</t>
  </si>
  <si>
    <t>Journal of materials chemistry. B</t>
  </si>
  <si>
    <t>10.1039/C5TB00179J</t>
  </si>
  <si>
    <t>The toxicity of engineered nanomaterials in biological systems depends on both the nanomaterial properties and the exposure duration. Herein we used a multi-tier strategy to investigate the relationship between user-characterized multi-walled carbon nanotubes (MWCNTs) exposure duration and their induced biochemical and biomechanical effects on model human lung epithelial cells (BEAS-2B). Our results showed that exposure to MWCNTs leads to time-dependent intracellular uptake and generation of reactive oxygen species (ROS), along with time-dependent gradual changes in cellular biomechanical properties. In particular, the amount of internalized MWCNTs followed a sigmoidal curve with the majority of the MWCNTs being internalized within 6h of exposure; further, the sigmoidal uptake correlated with the changes in the oxidative levels and cellular biomechanical properties respectively. Our study provides new insights into the time-dependent induced toxicity caused by exposure to occupationally relevant doses of MWCNTs and could potentially help establish bases for early risk assessments of other nanomaterials toxicological profiles.</t>
  </si>
  <si>
    <t>Evaluation of Fibrogenic Potential of Industrial Multi-Walled Carbon Nanotubes in Acute Aspiration Experiment.</t>
  </si>
  <si>
    <t>Khaliullin, T.; Shvedova, A.; Kisin, E.; Zalyalov, R.; Fatkhutdinova, L.</t>
  </si>
  <si>
    <t>Bulletin of Experimental Biology &amp; Medicine</t>
  </si>
  <si>
    <t>10.1007/s10517-015-2835-7</t>
  </si>
  <si>
    <t>INFLAMMATION; CARBON nanotubes; NANOTUBES; NANOSTRUCTURED materials synthesis; CYTOMETRY; FIBROSIS; GENETICS; CONNECTIVE tissue tumors</t>
  </si>
  <si>
    <t>bronchoalveolar lavage; carbon nanotubes; fibrosis; in vivo</t>
  </si>
  <si>
    <t>Local inflammatory response in the lungs and fi brogenic potential of multi-walled carbon nanotubes were studied in an acute aspiration experiment in mice. The doses were chosen based on the concentration of nanotubes in the air at a workplace of the company-producer. ELISA, fl ow cytometry, enhanced darkfield microscopy, and histological examination showed that multi-walled carbon nanotubes induced local inflammation, oxidative stress, and connective tissue growth (fibrosis). Serum levels of TGF-β1 and osteopontin proteins can serve as potential exposure biomarkers. [ABSTRACT FROM AUTHOR] Copyright of Bulletin of Experimental Biology &amp; Medicine is the property of Springer Nature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</si>
  <si>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Extensive temporal transcriptome and microRNA analyses identify molecular mechanisms underlying mitochondrial dysfunction induced by multi-walled carbon nanotubes in human lung cells.</t>
  </si>
  <si>
    <t>Nymark, Penny; Wijshoff, Peter; Cavill, Rachel; van Herwijnen, Marcel; Coonen, Maarten L. J.; Claessen, Sandra; Catalán, Julia; Norppa, Hannu; Kleinjans, Jos C. S.; Briedé, Jacob J.</t>
  </si>
  <si>
    <t>10.3109/17435390.2015.1017022</t>
  </si>
  <si>
    <t>MICRORNA; MULTIWALLED carbon nanotubes; NANOPARTICLE toxicity; TRANSCRIPTION factors; GLUCONEOGENESIS</t>
  </si>
  <si>
    <t>Asbestos; gene expression; glass wool; microRNA; mitochondrial membrane potential; multi-walled carbon nanotubes</t>
  </si>
  <si>
    <t>Understanding toxicity pathways of engineered nanomaterials (ENM) has recently been brought forward as a key step in twenty-first century ENM risk assessment. Molecular mechanisms linked to phenotypic end points is a step towards the development of toxicity tests based on key events, which may allow for grouping of ENM according to their modes of action. This study identified molecular mechanisms underlying mitochondrial dysfunction in human bronchial epithelial BEAS 2B cells following exposure to one of the most studied multi-walled carbon nanotubes (Mitsui MWCNT-7). Asbestos was used as a positive control and a non-carcinogenic glass wool material was included as a negative fibre control. Decreased mitochondrial membrane potential (MMP↓) was observed for MWCNTs at a biologically relevant dose (0.25 μg/cm2) and for asbestos at 2 μg/cm2, but not for glass wool. Extensive temporal transcriptomic and microRNA expression analyses identified a 330-gene signature (including 26 genes with known mitochondrial function) related to MWCNT- and asbestos-induced MMP↓. Forty-nine of the MMP↓-associated genes showed highly similar expression patterns over time (six time points) and the majority was found to be regulated by two transcription factors strongly involved in mitochondrial homeostasis, APP and NRF1. In addition, four miRNAs were correlated with MMP↓ and one of them, miR-1275, was found to negatively correlate with a large part of the MMP↓-associated genes. Cellular processes such as gluconeogenesis, mitochondrial LC-fatty acid β-oxidation and spindle microtubule function were enriched among the MMP↓-associated genes and miRNAs. These results are expected to be useful in the identification of key events in ENM-related toxicity pathways for the development of molecular screening techniques.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</si>
  <si>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https://umasslowell.idm.oclc.org/login?url=https://search.ebscohost.com/login.aspx?direct=true&amp;db=aph&amp;AN=108509204&amp;site=eds-live</t>
  </si>
  <si>
    <t>Multi-walled carbon nanotube-induced gene expression in vitro: Concordance with in vivo studies.</t>
  </si>
  <si>
    <t>Snyder-Talkington, Brandi N.; Dong, Chunlin; Zhao, Xiangyi; Dymacek, Julian; Porter, Dale W.; Wolfarth, Michael G.; Castranova, Vincent; Qian, Yong; Guo, Nancy L.</t>
  </si>
  <si>
    <t>10.1016/j.tox.2014.12.012</t>
  </si>
  <si>
    <t>MULTIWALLED carbon nanotubes; GENE expression; ENDOTHELIAL cells; MONOCULTURE agriculture; LABORATORY mice; All Other Animal Production</t>
  </si>
  <si>
    <t>Coculture; Correlation; Gene expression; In vitro; In vivo</t>
  </si>
  <si>
    <t>There is a current interest in reducing the in vivo toxicity testing of nanomaterials in animals by increasing toxicity testing using in vitro cellular assays; however, toxicological results are seldom concordant between in vivo and in vitro models. This study compared global multi-walled carbon nanotube (MWCNT)-induced gene expression from human lung epithelial and microvascular endothelial cells in monoculture and coculture with gene expression from mouse lungs exposed to MWCNT. Using a cutoff of 10% false discovery rate and 1.5 fold change, we determined that there were more concordant genes (gene expression both up- or downregulated in vivo and in vitro ) expressed in both cell types in coculture than in monoculture. When reduced to only those genes involved in inflammation and fibrosis, known outcomes of in vivo MWCNT exposure, there were more disease-related concordant genes expressed in coculture than monoculture. Additionally, different cellular signaling pathways are activated in response to MWCNT dependent upon culturing conditions. As coculture gene expression better correlated with in vivo gene expression, we suggest that cellular cocultures may offer enhanced in vitro models for nanoparticle risk assessment and the reduction of in vivo toxicological testing. [ABSTRACT FROM AUTHOR] Copyright of Toxicology is the property of Elsevier B.V.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</si>
  <si>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Evaluation of tumorigenic potential of CeO 2 and Fe 2 O 3 engineered nanoparticles by a human cell in vitro screening model.</t>
  </si>
  <si>
    <t>Stueckle TA; Davidson DC; Derk R; Kornberg TG; Schwegler-Berry D; Pirela SV; Deloid G; Demokritou P; Luanpitpong S; Rojanasakul Y; Wang L</t>
  </si>
  <si>
    <t>10.1016/j.impact.2016.11.001</t>
  </si>
  <si>
    <t>With rapid development of novel nanotechnologies that incorporate engineered nanomaterials (ENMs) into manufactured products, long-term, low dose ENM exposures in occupational settings is forecasted to occur with potential adverse outcomes to human health. Few ENM human health risk assessment efforts have evaluated tumorigenic potential of ENMs. Two widely used nano-scaled metal oxides (NMOs), cerium oxide (nCeO 2 ) and ferric oxide (nFe 2 O 3 ) were screened in the current study using a sub-chronic exposure to human primary small airway epithelial cells (pSAECs). Multi-walled carbon nanotubes (MWCNT), a known ENM tumor promoter, was used as a positive control. Advanced dosimetry modeling was employed to ascertain delivered vs. administered dose in all experimental conditions. Cells were continuously exposed in vitro to deposited doses of 0.18 μg/cm 2 or 0.06 μg/cm 2 of each NMO or MWCNT, respectively, over 6 and 10 weeks, while saline- and dispersant-only exposed cells served as passage controls. Cells were evaluated for changes in several cancer hallmarks, as evidence for neoplastic transformation. At 10 weeks, nFe 2 O 3 - and MWCNT-exposed cells displayed a neoplastic-like transformation phenotype with significant increased proliferation, invasion and soft agar colony formation ability compared to controls. nCeO 2 -exposed cells showed increased proliferative capacity only. Isolated nFe 2 O 3 and MWCNT clones from soft agar colonies retained their respective neoplastic-like phenotypes. Interestingly, nFe 2 O 3 -exposed cells, but not MWCNT cells, exhibited immortalization and retention of the neoplastic phenotype after repeated passaging (12 - 30 passages) and after cryofreeze and thawing. High content screening and protein expression analyses in acute exposure ENM studies vs. immortalized nFe 2 O 3 cells, and isolated ENM clones, suggested that long-term exposure to the tested ENMs resulted in iron homeostasis disruption, an increased labile ferrous iron pool, and subsequent reactive oxygen species generation, a well-established tumorigenesis promotor. In conclusion, sub-chronic exposure to human pSAECs with a cancer hallmark screening battery identified nFe 2 O 3 as possessing neoplastic-like transformation ability, thus suggesting that further tumorigenic assessment is needed.</t>
  </si>
  <si>
    <t>Effect of Carbon Nanotubes Upon Emissions From Cutting and Sanding Carbon Fiber-Epoxy Composites.</t>
  </si>
  <si>
    <t>Heitbrink WA; Lo LM</t>
  </si>
  <si>
    <t>10.1007/s11051-015-3140-0</t>
  </si>
  <si>
    <t>Carbon nanotubes (CNTs) are being incorporated into structural composites to enhance material strength. During fabrication or repair activities, machining nanocomposites may release CNTs into the workplace air. An experimental study was conducted to evaluate the emissions generated by cutting and sanding on three types of epoxy-composite panels: Panel A containing graphite fibers, Panel B containing graphite fibers and carbon-based mat, and Panel C containing graphite fibers, carbon-based mat, and multi-walled CNTs. Aerosol sampling was conducted with direct-reading instruments, and filter samples were collected for measuring elemental carbon (EC) and fiber concentrations. Our study results showed that cutting Panel C with a band saw did not generate detectable emissions of fibers inspected by transmission electron microscopy but did increase the particle mass, number, and EC emission concentrations by 20% to 80% compared to Panels A and B. Sanding operation performed on two Panel C resulted in fiber emission rates of 1.9×10 8 and 2.8×10 6 fibers per second (f/s), while no free aerosol fibers were detected from sanding Panels A and B containing no CNTs. These free CNT fibers may be a health concern. However, the analysis of particle and EC concentrations from these same samples cannot clearly indicate the presence of CNTs, because extraneous aerosol generation from machining the composite epoxy material increased the mass concentrations of the EC.</t>
  </si>
  <si>
    <t>https://umasslowell.idm.oclc.org/login?url=https://search.ebscohost.com/login.aspx?direct=true&amp;db=cmedm&amp;AN=26478716&amp;site=eds-live</t>
  </si>
  <si>
    <t>https://umasslowell.idm.oclc.org/login?url=https://search.ebscohost.com/login.aspx?direct=true&amp;db=edsgao&amp;AN=edsgcl.564315825&amp;site=eds-live</t>
  </si>
  <si>
    <t>In vitro cytotoxicity assessment of pristine and carboxyl-functionalized MWCNTs</t>
  </si>
  <si>
    <t>Kyriakidou, K.; Brasinika, D.; Trompeta, A.F.A.; Bergamaschi, E.; Karoussis, I.K.; Charitidis, C.A.</t>
  </si>
  <si>
    <t>Food and Chemical Toxicology</t>
  </si>
  <si>
    <t>10.1016/j.fct.2020.111374</t>
  </si>
  <si>
    <t>Real property -- Valuation; Nanotechnology; Consumer goods; Epidemiology; Occupational health and safety</t>
  </si>
  <si>
    <t>Keywords CNTs; Cytotoxicity; Exposure; Functionalization; Nanosafety; SEM Highlights * Cytotoxicity assessment of in-house prepared pristine and functionalized MWCNTs. * Acute toxicity testing with adenocarcinoma human epithelial cells. * Time and dose-dependent toxicity of carboxyl-functionalized MWCNTs. * Visualization of MWCNTs with SEM revealed damaging effect on cells plasma membrane. * Prolonged and repeated exposure to MWCNTs may cause undesired health implications. Abstract The wide use of carbon nanotubes (CNTs) in consumer products, i.e. composites, coatings, food packaging, etc, raise concerns about the adverse effects that CNTs can induce in humans and environment. Yet, there is no global consensus regarding risks that CNTs may pose, while controversial evidence exists also on the toxic effects associated with chemical surface modification, a prerequisite for their incorporation in different matrices. Moreover, there is limited information available about the underlying mechanisms, especially when cells&amp;apos; interactions with the nanomaterial is assessed by imaging techniques. The present study aims at evaluating the in vitro cytotoxicity of pristine and oxygen functionalized multi-walled CNTs (MWCNTs) by assessing cell viability and apoptosis in combination with scanning electron microscopy (SEM) observations of stabilised cells. Direct observation of adenocarcinoma human epithelial cells (A549) was performed after incubation with 12.5, 50 and 100 [mu]g/ml MWCNTs, for 0.5, 1 and 3 h, simulating a real exposure scenario during an accident, taking into account industrial safety issues during the production and use of the nanomaterial. Functionalized MWCNTs induced higher time- and dose-dependent toxic effects as compared to pristine. The SEM observations revealed the damaging effect on the cell membrane, offering insights about the toxic mechanism that takes place. Author Affiliation: (a) Research Lab of Advanced, Composite, Nanomaterials and Nanotechnology, School of Chemical Engineering, National Technical University of Athens, 9 Iroon Polytechniou Str., Zografou Campus, 15780, Athens, Greece (b) School of Dentistry, National and Kapodistrian University of Athens, 2 Thivon Str., Goudi, 11527 Athens, Greece (c) Laboratory of Toxicology and Industrial Epidemiology, Department of Public Health and Pediatrics, University of Turin, Via Zuretti 29, 10126, Turin, Italy * Corresponding author. Article History: Received 7 March 2020; Revised 15 April 2020; Accepted 17 April 2020 Byline: K. Kyriakidou (a,b), D. Brasinika (a), A.F.A. Trompeta (a), E. Bergamaschi (c), I.K. Karoussis (b), C.A. Charitidis [charitidis@chemeng.ntua.gr] (a,*)</t>
  </si>
  <si>
    <t>A Practicable Measurement Strategy for Compliance Checking Number Concentrations of Airborne Nanoand Microscale Fibers</t>
  </si>
  <si>
    <t>Meyer-Plath, Asmus; Bager, Daphne; Dziurowitz, Nico; Perseke, Doris; Simonow, Barbara Katrin; Thim, Carmen; Wenzlaff, Daniela; Plitzko, Sabine</t>
  </si>
  <si>
    <t>Atmosphere</t>
  </si>
  <si>
    <t>10.3390/atmos11111254</t>
  </si>
  <si>
    <t>Germany; Company distribution practices; Nanoparticles -- Environmental aspects; Nanoparticles -- Health aspects; Nanoparticles -- Distribution; Environmental monitoring -- Methods; Fibers -- Environmental aspects; Fibers -- Health aspects; Fibers -- Distribution</t>
  </si>
  <si>
    <t>Despite compelling reports on asbestos-like pathogenicity, regulatory bodies have been hesitant to implement fiber number-based exposure limits for biodurable nanoscale fibers. One reason has been the lack of a practicable strategy for assessing airborne fiber number concentrations. Here, a method is proposed, detailed and tested for compliance checking concentrations of airborne nano- and microscale fibers. It relies on Poisson statistical significance testing of the observed versus a predicted number of fibers on filters that have sampled a known volume of aerosol. The prediction is based on the exposure concentration to test. Analogous to the established counting rules for WHO-fibers, which use a phase contrast microscopy-related visibility criterion of 200 nm, the new method also introduces a cut-off diameter, now at 20 nm, which is motivated by toxicological findings on multi-walled carbon nanotubes. This cut-off already reduces the workload by a factor of 400 compared to that necessary for imaging, detecting and counting nanofibers down to 1 nm in diameter. Together with waiving any attempt to absolutely quantify fiber concentrations, a compliance check at the limit-of-detection results in an analytical workload that renders our new approach practicable. The proposed method was applied to compliance checking in 14 very different workplaces that handled or machined nanofiber-containing materials. It achieved detecting violations of the German benchmark exposure level of 10,000 nanofibers per cubic meter. Keywords: nanofiber; aerosol; workplace exposure assessment; fiber number concentration limit; occupational health and safety</t>
  </si>
  <si>
    <t>https://umasslowell.idm.oclc.org/login?url=https://search.ebscohost.com/login.aspx?direct=true&amp;db=edsgao&amp;AN=edsgcl.586135240&amp;site=eds-live</t>
  </si>
  <si>
    <t>Inhaled multi-walled carbon nanotubes differently modulate global gene and protein expression in rat lungs.</t>
  </si>
  <si>
    <t>Seidel C; Zhernovkov V; Cassidy H; Kholodenko B; Matallanas D; Cosnier F; Gaté L</t>
  </si>
  <si>
    <t>10.1080/17435390.2020.1851418</t>
  </si>
  <si>
    <t>Inhalation of multi-walled carbon nanotubes (MWCNTs) induces lung inflammation. Depending on industrial applications, CNTs with different physicochemical characteristics are produced and workers can potentially be exposed. This raises concerns about the long-term health effects of these nanomaterials. Because of the wide variety of MWCNTs, it is essential to study the toxicological effects of CNTs of various shapes and to better understand the impact physical and chemical properties have on their toxicity. In this study, rats were exposed by nose-only to two pristine MWCNTs with different morphologies: the long and thick NM-401 or the short and thin NM-403. After four weeks of inhalation, animals were euthanized at four different times during the recovery period: three days (short-term), 30 and 90 days (intermediate-term) and 180 days (long-term). Analyses of the transcriptome in the whole lung and the proteome in the bronchoalveolar lavage fluid of exposed animals were performed to understand the MWCNT underlying mechanisms of toxicity. Following inhalation of NM-401, we observed a dose-dependent increase in the number of differentially expressed genes and proteins, whereas there is no clear difference between the two concentrations of NM-403. After NM-403 inhalation, the number of differentially expressed genes and proteins varied less between the four post-exposure times compared to NM-401, which supports the postulation of a persistent effect of this type of CNT. Our toxicogenomics approaches give insights into the different toxicological profile following MWCNT exposure.</t>
  </si>
  <si>
    <t>https://umasslowell.idm.oclc.org/login?url=https://search.ebscohost.com/login.aspx?direct=true&amp;db=cmedm&amp;AN=33332178&amp;site=eds-live</t>
  </si>
  <si>
    <t>Airway Exposure to Modified Multi-walled Carbon Nanotubes Perturbs Cardiovascular Adenosinergic Signaling in Mice.</t>
  </si>
  <si>
    <t>Thompson LC; Sheehan NL; Walters DM; Lust RM; Brown JM; Wingard CJ</t>
  </si>
  <si>
    <t>Cardiovascular toxicology</t>
  </si>
  <si>
    <t>10.1007/s12012-018-9487-6</t>
  </si>
  <si>
    <t>Adenosine pharmacology; Muscle, Smooth, Vascular drug effects; Myocardial Infarction chemically induced; Myocardial Reperfusion Injury chemically induced; Myocardium metabolism; Nanotubes, Carbon toxicity; Signal Transduction drug effects; Adenosine analogs &amp; derivatives; Animals; Aorta, Thoracic drug effects; Aorta, Thoracic metabolism; Cyclic AMP metabolism; Inhalation Exposure; Lung drug effects; Lung metabolism; Lung pathology; Male; Mice, Inbred ICR; Muscle, Smooth, Vascular metabolism; Myocardial Infarction metabolism; Myocardial Infarction pathology; Myocardial Infarction physiopathology; Myocardial Reperfusion Injury metabolism; Myocardial Reperfusion Injury pathology; Myocardial Reperfusion Injury physiopathology; Myocardium pathology; Nitric Oxide Synthase metabolism; Prostaglandin-Endoperoxide Synthases metabolism; Vasoconstriction drug effects; Vasodilation drug effects; Male</t>
  </si>
  <si>
    <t>The broad list of commercial applications for multi-walled carbon nanotubes (MWCNT) can be further expanded with the addition of various surface chemistry modifications. For example, standard commercial grade MWCNT (C-grade) can be carboxylated (COOH) or nitrogen-doped (N-doped) to suite specific utilities. We previously reported dose-dependent expansions of cardiac ischemia/reperfusion (I/R) injury, 24 h after intratracheal instillation of C-grade, COOH, or N-doped MWCNT in mice. Here, we have tested the hypothesis that airway exposure to MWCNT perturbs cardiovascular adenosinergic signaling, which could contribute to exacerbation of cardiac I/R injury. 100 µL of Vehicle or identical suspension volumes containing 100 µg of C-grade, COOH, or N-doped MWCNT were instilled into the trachea of CD-1 ICR mice. 1 day later, we measured cyclic adenosine monophosphate (cAMP) concentrations in cardiac tissue and evaluated arterial adenosinergic smooth muscle signaling mechanisms related to nitric oxide synthase (NOS) and cyclooxygenase (COX) in isolated aortic tissue. We also verified cardiac I/R injury expansion and examined both lung histology and bronchoalveolar lavage fluid cellularity in MWCNT exposed mice. Myocardial cAMP concentrations were reduced (p &lt; 0.05) in the C-grade group by 17.4% and N-doped group by 13.7% compared to the Vehicle group. Curve fits to aortic ring 2-Cl-Adenosine concentration responses were significantly greater in the MWCNT groups vs. the Vehicle group. Aortic constrictor responses were more pronounced with NOS inhibition and were abolished with COX inhibition. These findings indicate that addition of functional chemical moieties on the surface of MWCNT may alter the biological responses to exposure by influencing cardiovascular adenosinergic signaling and promoting cardiac injury.</t>
  </si>
  <si>
    <t>https://umasslowell.idm.oclc.org/login?url=https://search.ebscohost.com/login.aspx?direct=true&amp;db=cmedm&amp;AN=30382549&amp;site=eds-live</t>
  </si>
  <si>
    <t>New Multi-Walled carbon nanotube of industrial interest induce cell death in murine fibroblast cells.</t>
  </si>
  <si>
    <t>de Godoy, Krissia Franco; de Almeida Rodolpho, Joice Margareth; Brassolatti, Patricia; de Lima Fragelli, Bruna Dias; de Castro, Cynthia Aparecida; Assis, Marcelo; Cancino Bernardi, Juliana; de Oliveira Correia, Ricardo; Albuquerque, Yulli Roxenne; Speglich, Carlos; Longo, Elson; de Freitas Anibal, Fernanda</t>
  </si>
  <si>
    <t>Toxicology Mechanisms &amp; Methods</t>
  </si>
  <si>
    <t>10.1080/15376516.2021.1930311</t>
  </si>
  <si>
    <t>CARBON nanotubes; FIBROBLASTS; CELL death; ZETA potential; FREE radicals; FLOW cytometry</t>
  </si>
  <si>
    <t>apoptosis/necrosis; cytotoxicity; inflammation; multi-walled carbon nanotube; murine fibroblast cells; Nanomaterials; nanoparticles</t>
  </si>
  <si>
    <t>The search for new nanomaterials has brought to the multifactorial industry several opportunities for use and applications for existing materials. Carbon nanotubes (CNT), for example, present excellent properties which allow us to assume a series of applications, however there is concern in the industrial scope about possible adverse health effects related to constant exposure for inhalation or direct skin contact. Thus, using cell models is the fastest and safest way to assess the effects of a new material. The aim of this study was to investigate the cytotoxic profile in LA9 murine fibroblast lineage, of a new multi-walled carbon nanotube (MWCNT) that was functionalized with tetraethylenepentamine (TEPA) to obtain better physical-chemical characteristics for industrial use. The modifications presented in the CNT cause concern, as they can change its initial characteristics, making this nanomaterial harmful. HR-TEM, FE-SEM and zeta potential were used for the characterization. Cytotoxicity and cell proliferation tests, oxidative and nitrosative stress analyzes and inflammatory cytokine assay (TNF-α) were performed. The main findings demonstrated a reduction in cell viability, increased release of intracellular ROS, accompanied by an increase in TNF-α, indicating an important inflammatory profile. Confirmation of the data was performed by flow cytometry and ImageXpress with apoptosis/necrosis markers. These data provide initial evidence that OCNT-TEPA has a cytotoxic profile dependent on the concentration of LA9 fibroblasts, since there was an increase in free radicals, inflammation induction and cell death, suggesting that continuous exposure to this nanoparticle can cause damage to different tissues in the organism. [ABSTRACT FROM AUTHOR] Copyright of Toxicology Mechanisms &amp; Methods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</si>
  <si>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https://umasslowell.idm.oclc.org/login?url=https://search.ebscohost.com/login.aspx?direct=true&amp;db=aph&amp;AN=151763054&amp;site=eds-live</t>
  </si>
  <si>
    <t>Pulmonary and atherogenic effects of multi-walled carbon nanotubes (MWCNT) in apolipoprotein-E-deficient mice.</t>
  </si>
  <si>
    <t>Han SG; Howatt D; Daugherty A; Gairola G</t>
  </si>
  <si>
    <t>10.1080/15287394.2014.958421</t>
  </si>
  <si>
    <t>Atherosclerosis pathology; Inhalation Exposure; Lung drug effects; Nanotubes, Carbon toxicity; Animals; Apolipoproteins E deficiency; Atherosclerosis chemically induced; Bronchoalveolar Lavage Fluid chemistry; Cardiovascular System drug effects; Cardiovascular System pathology; Cholesterol blood; Disease Models, Animal; Female; L-Lactate Dehydrogenase metabolism; Lung pathology; Mice; Mice, Knockout; Mucins metabolism; Nanotubes, Carbon chemistry; Neutrophils drug effects; Neutrophils metabolism; Pneumonia chemically induced; Pneumonia pathology; Pulmonary Surfactant-Associated Protein D metabolism; Toxicity Tests, Subchronic; Female</t>
  </si>
  <si>
    <t>Rapid growth in nanotechnology has raised concerns regarding adverse health effects due to human exposure to manufactured nanoparticles. Carbon nanotubes (CNT) are among the most extensively used nanoparticles. This study examined pulmonary and atherosclerotic effects of multiwalled CNT (MWCNT) in a mouse model of atherosclerosis. Female apolipoprotein E-deficient (apoE-/-) mice were exposed to 40 μg MWCNT, once each week for 16 consecutive weeks by pharyngeal aspiration. On d 1 after the last administration, tissues were extracted from half the group, while the remaining animals were sacrificed at d 7. Bronchoalveolar lavage (BAL) was performed to obtain BAL fluid. In addition, plasma, lung, and aortas were extracted to assess pulmonary inflammation and atherosclerotic lesion formation. Polymorphonuclear leukocytes and total BAL cell number increased significantly in MWCNT-exposed mice on d 1 and 7 postexposure. Cell-free BAL fluid obtained from MWCNT-exposed mice at d 1 and 7 postexposure contained significantly elevated levels of total protein, lactate dehydrogenase (LDH), surfactant protein-D, and mucin. Although MWCNT exposure increased pulmonary injury and inflammation, the aortic intimal surface covered by atherosclerotic lesions was not significantly different between control apoE-/- mice and apoE-/- MNCNT-treated animals. Total plasma cholesterol concentrations also were not markedly affected by MWCNT exposure. These results demonstrate that pulmonary exposure to MWCNT affects local airway inflammation but did not appear to augment progression of atherosclerosis in female apoE-/- mice.</t>
  </si>
  <si>
    <t>https://umasslowell.idm.oclc.org/login?url=https://search.ebscohost.com/login.aspx?direct=true&amp;db=cmedm&amp;AN=25674827&amp;site=eds-live</t>
  </si>
  <si>
    <t>Intratracheal exposure to multi-walled carbon nanotubes induces a nonalcoholic steatohepatitis-like phenotype in C57BL/6J mice.</t>
  </si>
  <si>
    <t>Kim JE; Lee S; Lee AY; Seo HW; Chae C; Cho MH</t>
  </si>
  <si>
    <t>10.3109/17435390.2014.963186</t>
  </si>
  <si>
    <t>Inhalation Exposure; Lung drug effects; Nanotubes, Carbon toxicity; Non-alcoholic Fatty Liver Disease chemically induced; Animals; Cytokines blood; Cytokines immunology; Immunohistochemistry; Lipoproteins blood; Lung immunology; Lung pathology; Male; Maximum Tolerated Dose; Mice, Inbred C57BL; Nanotubes, Carbon chemistry; Non-alcoholic Fatty Liver Disease immunology; Non-alcoholic Fatty Liver Disease pathology; PPAR gamma metabolism; Particle Size; Plasminogen Activator Inhibitor 1 metabolism; Surface Properties; Transcription Factor RelA metabolism; Male</t>
  </si>
  <si>
    <t>The effects of multi-walled carbon nanotubes (MWCNTs) exposure have garnered great interest in the field of public health, due to the high aspect ratio of MWCNTs. Because of worldwide increases in obesity prevalence, nonalcoholic fatty liver disease (NAFLD) is now the most common prevalent liver disease and is considered to be a component of metabolic syndrome, which is a cluster of disorders that also includes dyslipidemia, diabetes mellitus, arteriosclerosis, and hypertension. Exposure to MWCNTs is known to be a risk factor for lung and cardiovascular diseases, but its effect on NAFLD is unknown. In this study, we investigated the effects of intratracheal exposure of two different types of MWCNTs, namely, pristine multi-walled carbon nanotubes (PMWCNTs) and acid-treated multi-walled carbon nanotubes (TMWCNTs), on liver pathogenesis. Direct instillation of a test material into the lungs has been employed as a quantitatively reliable alternative method of inhalation exposure. The 10% weight loss dose was assessed in three months of subchronic study and is defined here as the maximum tolerated dose (MTD) of PMWCNTs and TMWCNTs; by this metric, MTD for a 1-year exposure of MWCNTs was determined to be 0.1 mg/mouse. Mice exposed to PMWCNTs and TMWCNTs for one year developed a nonalcoholic steatohepatitis (NASH)-like phenotype, characterized by inflammation, hepatic steatosis, and fibrosis. Furthermore, PMWCNTs induced a more severe NASH-like phenotype than TMWCNTs, which was related to consistent up-regulation of interleukin (IL)-6 and plasminogen activator inhibitor (PAI)-1. Impaired cholesterol homeostasis, overexpression of NF-κBp65, and suppression of peroxisome proliferator-activated receptor gamma (PPARγ) in the liver were also observed.</t>
  </si>
  <si>
    <t>https://umasslowell.idm.oclc.org/login?url=https://search.ebscohost.com/login.aspx?direct=true&amp;db=cmedm&amp;AN=25265201&amp;site=eds-live</t>
  </si>
  <si>
    <t>Organ accumulation and carcinogenicity of highly dispersed multi-walled carbon nanotubes administered intravenously in transgenic rasH2 mice.</t>
  </si>
  <si>
    <t>Sobajima A; Haniu H; Nomura H; Tanaka M; Takizawa T; Kamanaka T; Aoki K; Okamoto M; Yoshida K; Sasaki J; Ajima K; Kuroda C; Ishida H; Okano S; Ueda K; Kato H; Saito N</t>
  </si>
  <si>
    <t>10.2147/IJN.S208129</t>
  </si>
  <si>
    <t>Carcinogens toxicity; Nanotubes, Carbon toxicity; Administration, Intravenous; Animals; Body Weight; Carcinogenesis pathology; Cytokines metabolism; Lung drug effects; Lung pathology; Male; Mice, Transgenic; Nanotubes, Carbon ultrastructure; Survival Analysis; Tissue Distribution drug effects; Male</t>
  </si>
  <si>
    <t>Purpose: Multiwalled carbon nanotubes (MWCNTs) have been known to enter the circulatory system via the lungs from inhalation exposure; however, its carcinogenicity and subsequent accumulation in other organs have not been adequately reported in the literature. Moreover, the safety of MWCNTs as a biomaterial has remained a matter of debate, particularly when the material enters the circulatory system. To address these problems, we used carcinogenic rasH2 transgenic mice to intravenously administer highly dispersed MWCNTs and to evaluate their carcinogenicity and accumulation in the organs. Methods: Two types of MWCNTs (thin- and thick-MWCNTs) were intravenously administered at a high dose (approximately 0.7 mg per kg body weight) and low dose (approximately 0.07 mg per kg body weight). Results: MWCNTs showed pancreatic accumulation in 3.2% of mice administered with MWCNTs, but there was no accumulation in other organs. In addition, there was no significant difference in the incidence of tumor among the four MWCNTs-administered groups compared to the vehicle group without MWCNTs administration. Blood tests revealed elevated levels in mean red blood cell volume and mean red blood cell hemoglobin level for the MWCNTs-administered group, in addition to an increase in eotaxin. Conclusion: The present study demonstrated that the use of current technology to sufficiently disperse MWCNTs resulted in minimal organ accumulation with no evidence of carcinogenicity. © 2019 Sobajima et al.</t>
  </si>
  <si>
    <t>https://umasslowell.idm.oclc.org/login?url=https://search.ebscohost.com/login.aspx?direct=true&amp;db=cmedm&amp;AN=31616140&amp;site=eds-live</t>
  </si>
  <si>
    <t>Multi-walled carbon nanotube-physicochemical properties predict the systemic acute phase response following pulmonary exposure in mice.</t>
  </si>
  <si>
    <t>Poulsen SS; Knudsen KB; Jackson P; Weydahl IE; Saber AT; Wallin H; Vogel U</t>
  </si>
  <si>
    <t>10.1371/journal.pone.0174167</t>
  </si>
  <si>
    <t>Acute-Phase Proteins metabolism; Acute-Phase Reaction metabolism; Chemical Phenomena drug effects; Inhalation Exposure adverse effects; Lung drug effects; Nanotubes, Carbon adverse effects; Animals; Female; Lung metabolism; Mice; Mice, Inbred C57BL; Neutrophils metabolism; RNA, Messenger metabolism; Serum Amyloid A Protein metabolism; Female</t>
  </si>
  <si>
    <t>Pulmonary exposure to multi-walled carbon nanotubes (MWCNTs) has been linked to an increased risk of developing cardiovascular disease in addition to the well-documented physicochemical-dependent adverse lung effects. A proposed mechanism is through a strong and sustained pulmonary secretion of acute phase proteins to the blood. We identified physicochemical determinants of MWCNT-induced systemic acute phase response by analyzing effects of pulmonary exposure to 14 commercial, well-characterized MWCNTs in female C57BL/6J mice pulmonary exposed to 0, 6, 18 or 54 μg MWCNT/mouse. Plasma levels of acute phase response proteins serum amyloid A1/2 (SAA1/2) and SAA3 were determined on day 1, 28 or 92. Expression levels of hepatic Saa1 and pulmonary Saa3 mRNA levels were assessed to determine the origin of the acute phase response proteins. Pulmonary Saa3 mRNA expression levels were greater and lasted longer than hepatic Saa1 mRNA expression. Plasma SAA1/2 and SAA3 protein levels were related to time and physicochemical properties using adjusted, multiple regression analyses. SAA3 and SAA1/2 plasma protein levels were increased after exposure to almost all of the MWCNTs on day 1, whereas limited changes were observed on day 28 and 92. SAA1/2 and SAA3 protein levels did not correlate and only SAA3 protein levels correlated with neutrophil influx. The multiple regression analyses revealed a protective effect of MWCNT length on SAA1/2 protein level on day 1, such that a longer length resulted in lowered SAA1/2 plasma levels. Increased SAA3 protein levels were positively related to dose and content of Mn, Mg and Co on day 1, whereas oxidation and diameter of the MWCNTs were protective on day 28 and 92, respectively. The results of this study reveal very differently controlled pulmonary and hepatic acute phase responses after MWCNT exposure. As the responses were influenced by the physicochemical properties of the MWCNTs, this study provides the first step towards designing MWCNT that induce less SAA.</t>
  </si>
  <si>
    <t>https://umasslowell.idm.oclc.org/login?url=https://search.ebscohost.com/login.aspx?direct=true&amp;db=cmedm&amp;AN=28380028&amp;site=eds-live</t>
  </si>
  <si>
    <t>The impact of multi-walled carbon nanotubes with different amount of metallic impurities on immunometabolic parameters in healthy volunteers.</t>
  </si>
  <si>
    <t>Vitkina TI; Yankova VI; Gvozdenko TA; Kuznetsov VL; Krasnikov DV; Nazarenko AV; Chaika VV; Smagin SV; Tsatsakis AΜ; Engin AB; Karakitsios SP; Sarigiannis DA; Golokhvast KS</t>
  </si>
  <si>
    <t>Food and chemical toxicology : an international journal published for the British Industrial Biological Research Association</t>
  </si>
  <si>
    <t>10.1016/j.fct.2015.11.023</t>
  </si>
  <si>
    <t>Metals toxicity; Nanotubes, Carbon chemistry; Administration, Topical; Adult; Cell Line; Epithelial Cells drug effects; Gene Expression Regulation drug effects; Humans; Inhalation Exposure; Keratinocytes drug effects; Lipid Peroxidation; Metals chemistry; Adult: 19-44 years; All Adult: 19+ years</t>
  </si>
  <si>
    <t>The impact of two types of multi-walled carbon nanotubes (MWCNTs) (12-14 nm) with different content of metallic impurities (purified and unpurified nanotubes) on peroxidation processes, the status of immune cells in healthy volunteers and gene expression combined to pathway analysis was studied in vitro. From the study it was shown that the main mechanism of action for both types of MWCNTs is induction of oxidative stress, the intensity of which is directly related to the amount of metallic impurities. Unpurified MWCNTs produced twice as high levels of oxidation than the purified CNTs inducing thus more intense mitochondrial dysfunction. All the above were also verified by gene expression analysis of 2 different human cellular cultures (lung epithelium and keratinoma cells) and the respective pathway analysis; modulation of genes activating the NFkB pathway is associated to inflammatory responses. This may cause a perturbation in the IL-6 signaling pathway in order to regulate inflammatory processes and compensate for apoptotic changes. A plausible hypothesis for the immunological effects observed in vivo, are considered as the result of the synergistic effect of systemic (mediated by cells of the routes of exposure) and local inflammation (blood cells). Copyright © 2015 Elsevier Ltd. All rights reserved.</t>
  </si>
  <si>
    <t>https://umasslowell.idm.oclc.org/login?url=https://search.ebscohost.com/login.aspx?direct=true&amp;db=cmedm&amp;AN=26683310&amp;site=eds-live</t>
  </si>
  <si>
    <t>Zhang, Xiang; Luo, Min; Zhang, Jiaxiang; Yao, Zhuomeng; Zhu, Jiaojiao; Yang, Shuxin; Zhu, Qixing; Shen, Tong</t>
  </si>
  <si>
    <t>alveolar macrophage; Carbon nanotube; epithelial-mesenchymal transition; fibroblast-to-myofibroblast transdifferentiation; pulmonary fibrosis</t>
  </si>
  <si>
    <t>With substantial progress of nanotechnology, carbon nanotubes (CNTs) are widely used in a variety of industrial and commercial applications. There is rising concern about potential adverse health effects, such as pulmonary fibrosis, related to inhalation of CNTs. The detailed cellular and molecular mechanisms of pulmonary fibrosis induced by CNTs are still not clear. Epithelial-mesenchymal transition (EMT) and fibroblast-to-myofibroblast transdifferentiation (FMT) are considered as critical events in pathogenesis of pulmonary fibrosis. Alveolar macrophages (AMs) polarization plays a key role of regulating EMT and FMT in pulmonary fibrosis. In this study, we applied CNTs to stimulate primary mouse AMs under M1 or M2 polarization conditions, then analyzed the proportion of F4/80+CD11c+ or F4/80+CD206+ AMs, mRNA expression and activities of iNOS or Arg-1, as well as mRNA expression and content of TNF-α and IL-6 or TGF-β and IL-10 to evaluate dynamic phenotypic and functional changes of AMs. Single-walled CNT (SWCNT), short-type multi-walled CNT (MWCNT), and long-type MWCNT exposure at dose of 50 µg/ml promote AMs polarization toward M1 phenotype at early stage, while promote AMs polarization toward M2 phenotype at late stage. The roles of AMs polarization during development of EMT and FMT were further investigated by conditioned medium (CM) experiments. CNTs-activated M2 AMs promote progression of EMT and FMT via secreting TGF-β. Furthermore, up-regulating IRF4 may be involved in CNTs-induced M2 AMs polarization. In conclusion, this study demonstrates a new insight that CNTs exposure promotes AMs polarization toward M2 phenotype which facilitate EMT and FMT through secreting TGF-β.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</si>
  <si>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https://umasslowell.idm.oclc.org/login?url=https://search.ebscohost.com/login.aspx?direct=true&amp;db=aph&amp;AN=151136410&amp;site=eds-live</t>
  </si>
  <si>
    <t>Toxicological assessment of multi-walled carbon nanotubes on A549 human lung epithelial cells.</t>
  </si>
  <si>
    <t>Visalli G; Bertuccio MP; Iannazzo D; Piperno A; Pistone A; Di Pietro A</t>
  </si>
  <si>
    <t>10.1016/j.tiv.2014.12.004</t>
  </si>
  <si>
    <t>Epithelial Cells drug effects; Nanotubes, Carbon toxicity; Cell Line, Tumor; Cell Survival drug effects; Comet Assay; Deferoxamine pharmacology; Epithelial Cells metabolism; Humans; Iron Chelating Agents pharmacology; Lung cytology; Lysosomes metabolism; Micronucleus Tests; Mitochondria drug effects; Mitochondria metabolism; Reactive Oxygen Species metabolism</t>
  </si>
  <si>
    <t>An in vitro model resembling the respiratory epithelium was used to investigate the biological response to laboratory-made pristine and functionalised multi-walled carbon nanotubes (pMWCNT and MWCNT-COOH). Cell uptake was analysed by MWCNT-COOH, FITC labelled and the effect of internalisation was evaluated on the endocytic apparatus, mitochondrial compartment and DNA integrity. In the dose range 12.5-100μgml(-1), cytotoxicity and ROS generation were assayed, evaluating the role of iron (the catalyst used in MWCNTs synthesis). We observed a correlation between MWCNTs uptake and lysosomal dysfunction and an inverse relationship between these two parameters and cell viability (P&lt;0.01). In particular, pristine-MWCNT caused a time- and dose-dependent ROS increase and higher levels of lipid hydroperoxides compared to the controls. Mitochondrial impairment was observed. Conversely to the functionalised MWCNT, higher micronuclei (MNi) frequency was detected in mono- and binucleate pMWCNT-treated cells, underlining an aneugenic effect due to mechanical damage. Based on the physical and chemical features of MWCNTs, several toxicological pathways could be activated in respiratory epithelium upon their inhalation. The biological impacts of nano-needles were imputable to their efficient and very fast uptake and to the resulting mechanical damages in cell compartments. Lysosomal dysfunction was able to trigger further toxic effects. Copyright © 2014 Elsevier Ltd. All rights reserved.</t>
  </si>
  <si>
    <t>https://umasslowell.idm.oclc.org/login?url=https://search.ebscohost.com/login.aspx?direct=true&amp;db=cmedm&amp;AN=25499066&amp;site=eds-live</t>
  </si>
  <si>
    <t>Lung burdens and kinetics of multi-walled carbon nanotubes (Baytubes) are highly dependent on the disaggregation of aerosolized MWCNT.</t>
  </si>
  <si>
    <t>Pauluhn, Jürgen; Rosenbruch, Martin</t>
  </si>
  <si>
    <t>10.3109/17435390.2014.918204</t>
  </si>
  <si>
    <t>CARBON nanotubes; PHYSIOLOGICAL effects of nanoparticles; LUNG diseases; MULTIWALLED carbon nanotubes; LUNG analysis; AEROSOLS; ENVIRONMENTALLY induced diseases; ENVIRONMENTAL aspects</t>
  </si>
  <si>
    <t>Dosimetry; MWCNT; particle disaggregation and clearance; read-across</t>
  </si>
  <si>
    <t>Previous repeated inhalation exposure studies on rats with multi-walled carbon nanotubes (MWCNT, Baytubes®) suggested that their pulmonary toxicity was predominated by the morphology and density of the aggregated structure. Evidence of any disintegration of these structures in the lung did not exist. The objective of this study was to study as to which extent the formulation of pristine MWCNT as wet-dispersion changes the morphology of assemblage structures in the presence of disintegrated sub-structures. The focus was on the comparative inhalation dosimetry and kinetics of dry- and wet-dispersed Baytubes to better understand the cause of putative differences in pulmonary toxicity originating from pristine and rigorously formulated MWCNT. Rats were nose-only exposed to dry-dispersed and wet-dispersed Baytubes for 6-h at 25-30 mg/m3. Aerodynamic particle size measurements demonstrate substantial differences in the particle size of dry- (MMAD 2.6 µm) and wet-dispersed (MMAD 0.8 µm) MWCNT. Time-course changes of MWCNT retained in the lung were examined during a post-exposure period of 3 months. Lung burdens were analytically determined in digested lungs using the EC/OC total carbon method. Dosimetry was complemented by light and transmission electron microscopy (TEM) of MWCNT retained in alveolar macrophages (AM). As a result, the initially deposited pulmonary dose of MWCNT was three times higher following wet-dispersed MWCNT at essentially similar inhalation chamber concentrations. The elimination half-time of dry- and wet-dispersed MWCNT was 87 and 46 d, respectively. TEM provided evidence that wet-dispersed MWCNT were inhaled as disintegrated structures with distribution-patterns within the cytoplasm of AMs that differed appreciably from those of dry-dust exposed animals. In summary, this study shows that specialized technical processes to formulate MWCNT may have dramatic consequences on their pulmonary fate and associated toxicity. Such properties can only be revealed by the comparison of pulmonary toxicity with pulmonary (micro-)dosimetry and kinetics. [ABSTRACT FROM AUTHOR] Copyright of Nanotoxicology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</si>
  <si>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https://umasslowell.idm.oclc.org/login?url=https://search.ebscohost.com/login.aspx?direct=true&amp;db=aph&amp;AN=101804954&amp;site=eds-live</t>
  </si>
  <si>
    <t>Hedmer, Maria; Ludvigsson, Linus; Isaxon, Christina; Nilsson, Patrik T.; Skaug, Vidar; Bohgard, Mats; Pagels, Joakim H.; Messing, Maria E.; Tinnerberg, Håkan</t>
  </si>
  <si>
    <t>Occupational Exposure; Nanostructures; Protective Clothing; Masks; Inhalation Exposure; Funding Source; Carbon Pharmacodynamics; Occupational Hazards; Environmental Monitoring; Microscopy, Electron, Scanning; Air Pollution, Indoor</t>
  </si>
  <si>
    <t>Background: The industrial use of novel-manufactured nanomaterials such as carbon nanotubes and carbon nanodiscs is increasing globally. Occupational exposure can occur during production, downstream use, and disposal. The health effects of many nanomaterials are not yet fully characterized and to handle nano-objects, their aggregates and agglomerates &gt;100nm (NOAA), a high degree of control measures and personal protective equipment are required. The emission of airborne NOAA during production and handling can contaminate workplace surfaces with dust, which can be resuspended resulting in secondary inhalation exposures and dermal exposures. This study surveys the presence of carbon-based nanomaterials, such as multi-walled carbon nanotubes (MWCNTs) and carbon nanodiscs, as surface contamination at a small-scale producer using a novel tape sampling method. Methods: Eighteen different surfaces at a small-scale producer were sampled with an adhesive tape sampling method. The surfaces selected were associated with the production and handling of MWCNT powder in the near-field zone. Surfaces in the far-field zone were also sampled. In addition, tape stripping of the skin was performed on one worker. The tape samples were analysed with scanning electron microscopy to detect the carbon-based NOAA. Air sampling with a personal impactor was also performed on a worker who was producing MWCNTs the same day as the tape samples were collected. Results: MWCNTs were detected in 50% of the collected tape samples and carbon nanodiscs in 17%. MWCNTs and carbon nanodiscs were identified in all parts of the workplace, thus, increasing the risk for secondary inhalation and dermal exposure of the workers. Both airborne MWCNTs and carbon nanodiscs were detected in the personal impactor samples. The tape-strip samples from the worker showed no presence of carbon-containing nanoparticles. Conclusions: Tape sampling is a functional method for detecting surface contamination of carbon-based NOAA and for exposure control during production at potentially any workplace that produces or handles such manufactured nanomaterials. With the tape method, it is possible to monitor if a potential for secondary inhalation exposure or dermal exposure exists through resuspension of dust deposited on workplace surfaces. By means of air sampling, we could confirm that carbon nanodiscs were resuspended into the air at the workplace even though they were not handled during that particular work shift. MWCNTs were detected in the air samples, but can have been derived from either resuspension or from the work tasks with MWCNTs that were performed during the air sampling. Tape sampling is a complementary method to air sampling and together these two methods provide a better view of the hygienic situation in workplaces where NOAA can be emitted into work environments.</t>
  </si>
  <si>
    <t>https://umasslowell.idm.oclc.org/login?url=https://search.ebscohost.com/login.aspx?direct=true&amp;db=rzh&amp;AN=108987414&amp;site=eds-live</t>
  </si>
  <si>
    <t>Lung deposition patterns of MWCNT vary with degree of carboxylation.</t>
  </si>
  <si>
    <t>Holian A; Hamilton RF Jr; Wu Z; Deb S; Trout KL; Wang Z; Bhargava R; Mitra S</t>
  </si>
  <si>
    <t>10.1080/17435390.2018.1530392</t>
  </si>
  <si>
    <t>Lung drug effects; Nanotubes, Carbon chemistry; Nanotubes, Carbon toxicity; Pneumonia chemically induced; Animals; Epithelial Cells drug effects; Epithelial Cells metabolism; Epithelial Cells pathology; Inhalation Exposure; Lung metabolism; Lung pathology; Macrophages, Alveolar drug effects; Macrophages, Alveolar metabolism; Macrophages, Alveolar pathology; Male; Mice; Mice, Inbred BALB C; Pneumonia metabolism; Pneumonia pathology; Surface Properties; Tissue Distribution; Male</t>
  </si>
  <si>
    <t>Functionalization of multi-walled carbon nanotubes (MWCNT) is known to affect the biological response (e.g. toxicity, inflammation) in vitro and in vivo. However, the reasons for these changes in vivo are not well described. This study examined the degree of MWCNT functionalization with regard to in vivo mouse lung distribution, particle retention, and resulting pathology. A commercially available MWCNT (source MWCNT) was functionalized (f-MWCNT) by systematically varying the degree of carboxylation on the particle's surface. Following a pilot study using seven variants, two f-MWCNT variants were chosen and for lung pathology and particle distribution using oropharyngeal aspiration administration of MWCNT in Balb/c mice. Particle distribution in the lung was examined at 7 and 28 days post-instillation by bright-field microscopy, CytoViva hyperspectral dark-field imaging, and Stimulated Raman Scattering (SRS) microscopy. Examination of the lung tissue by bright-field microscopy showed some acute inflammation for all MWCNT that was highest with source MWCNT. Hyperspectral imaging and SRS were employed to assess the changes in particle deposition and retention. Highly functionalized MWCNT had a higher lung burden and were more disperse. They also appeared to be associated more with epithelial cells compared to the source and less functionalized MWCNT that were mostly interacting with alveolar macrophages (AM). These results showing a slightly reduced pathology despite the extended deposition have implications for the engineering of safer MWCNT and may establish a practical use as a targeted delivery system.</t>
  </si>
  <si>
    <t>https://umasslowell.idm.oclc.org/login?url=https://search.ebscohost.com/login.aspx?direct=true&amp;db=cmedm&amp;AN=31111787&amp;site=eds-live</t>
  </si>
  <si>
    <t>Induction and recovery of CpG site specific methylation changes in human bronchial cells after long-term exposure to carbon nanotubes and asbestos.</t>
  </si>
  <si>
    <t>Öner D; Ghosh M; Coorens R; Bové H; Moisse M; Lambrechts D; Ameloot M; Godderis L; Hoet PHM</t>
  </si>
  <si>
    <t>Environment international</t>
  </si>
  <si>
    <t>10.1016/j.envint.2020.105530</t>
  </si>
  <si>
    <t>Introduction: Inhalation of asbestos induces lung cancer via different cellular mechanisms. Together with the increased production of carbon nanotubes (CNTs) grows the concern about adverse effects on the lungs given the similarities with asbestos. While it has been established that CNT and asbestos induce epigenetic alterations, it is currently not known whether alterations at epigenetic level remain stable after withdrawal of the exposure. Identification of DNA methylation changes after a low dose of CNT and asbestos exposure and recovery can be useful to determine the fibre/particle toxicity and adverse outcome. Methods: Human bronchial epithelial cells (16HBE) were treated with a low and non-cytotoxic dose (0.25 µg/ml) of multi-walled carbon nanotubes (MWCNTs-NM400) or single-walled carbon nanotubes (SWCNTs-SRM2483) and 0.05 µg/ml amosite (brown) asbestos for the course of four weeks (sub-chronic exposure). After this treatment, the cells were further incubated (without particle/fibre) for two weeks, allowing recovery from the exposure (recovery period). Nuclear depositions of the CNTs were assessed using femtosecond pulsed laser microscopy in a label-free manner. DNA methylation alterations were analysed using microarrays that assess more than 850 thousand CpG sites in the whole genome. Results: At non-cytotoxic doses, CNTs were noted to be incorporated with in the nucleus after a four weeks period. Exposure to MWCNTs induced a single hypomethylation at a CpG site and gene promoter region. No change in DNA methylation was observed after the recovery period for MWCNTs. Exposure to SWCNTs or amosite induced hypermethylation at CpG sites after sub-chronic exposure which may involve in 'transcription factor activity' and 'sequence-specific DNA binding' gene ontologies. After the recovery period, hypermethylation and hypomethylation were noted for both SWCNTs and amosite. Hippocalcinlike 1 (HPCAL1), protease serine 3 (PRSS3), kallikrein-related peptidase 3 (KLK3), kruppel like factor 3 (KLF3) genes were hypermethylated at different time points in either SWCNT-exposed or amosite-exposed cells. Conclusion: These results suggest that the specific SWCNT (SRM2483) and amosite fibres studied induce hypo- or hypermethylation on CpG sites in DNA after very low-dose exposure and recovery period. This effect was not seen for the studied MWCNT (NM400). Copyright © 2020 The Authors. Published by Elsevier Ltd.. All rights reserved.</t>
  </si>
  <si>
    <t>https://umasslowell.idm.oclc.org/login?url=https://search.ebscohost.com/login.aspx?direct=true&amp;db=cmedm&amp;AN=32062310&amp;site=eds-live</t>
  </si>
  <si>
    <t>Multi-Walled Carbon Nanotubes Augment Allergic Airway Eosinophilic Inflammation by Promoting Cysteinyl Leukotriene Production.</t>
  </si>
  <si>
    <t>Carvalho S; Ferrini M; Herritt L; Holian A; Jaffar Z; Roberts K</t>
  </si>
  <si>
    <t>10.3389/fphar.2018.00585</t>
  </si>
  <si>
    <t>Multi-walled carbon nanotubes (MWCNT) have been reported to promote lung inflammation and fibrosis. The commercial demand for nanoparticle-based materials has expanded rapidly and as demand for nanomaterials grows, so does the urgency of establishing an appreciation of the degree of health risk associated with their increased production and exposure. In this study, we examined whether MWCNT inhalation elicited pulmonary eosinophilic inflammation and influenced the development of allergic airway inflammatory responses. Our data revealed that instillation of FA21 MWCNT into the airways of mice resulted in a rapid increase, within 24 h, in the number of eosinophils present in the lungs. The inflammatory response elicited was also associated with an increase in the level of cysteinyl leukotrienes (cysLTs) present in the bronchoalveolar lavage fluid. CysLTs were implicated in the airway inflammatory response since pharmacological inhibition of their biosynthesis using the 5-lipoxygenase inhibitor Zileuton resulted in a marked reduction in the severity of inflammation observed. Moreover, FA21 MWCNT entering the airways of mice suffering from house dust mite (HDM)-elicited allergic lung inflammation markedly exacerbated the intensity of the airway inflammation. This response was characterized by a pulmonary eosinophilia, lymphocyte infiltration, and raised cysLT levels. The severity of pulmonary inflammation caused by either inhalation of MWCNT alone or in conjunction with HDM allergen correlated with the level of nickel present in the material, since preparations that contained higher levels of nickel (FA21, 5.54% Ni by weight) were extremely effective at eliciting or exacerbating inflammatory or allergic responses while preparations containing lower amounts of nickel (FA04, 2.54% Ni by weight) failed to initiate or exacerbate pulmonary inflammation. In summary, instillation of high nickel MWCNT into the lungs promoted eosinophilic inflammation and caused an intense exacerbation of pre-existing allergic airway inflammation by facilitating cysLT biosynthesis. These findings suggest that exposure to airborne MWCNT is likely to have adverse inflammatory effects in individuals suffering from atopic asthma and, in this context, further investigation of the therapeutic effects of pharmacological agents that block leukotriene synthesis is warranted.</t>
  </si>
  <si>
    <t>https://umasslowell.idm.oclc.org/login?url=https://search.ebscohost.com/login.aspx?direct=true&amp;db=cmedm&amp;AN=29922162&amp;site=eds-live</t>
  </si>
  <si>
    <t>Respiratory tract toxicity of titanium dioxide nanoparticles and multi-walled carbon nanotubes on mice after intranasal exposure.</t>
  </si>
  <si>
    <t>Patinya Sukwong; Koravit Somkid; Supunsa Kongseng; Dakrong Pissuwan; Krongtong Yoovathaworn</t>
  </si>
  <si>
    <t>Micro &amp; Nano Letters (Wiley-Blackwell)</t>
  </si>
  <si>
    <t>10.1049/mnl.2015.0523</t>
  </si>
  <si>
    <t>TITANIUM dioxide nanoparticles; MULTIWALLED carbon nanotubes; RESPIRATORY disease risk factors; LACTATE dehydrogenase; PHYSIOLOGICAL effects of cytokines</t>
  </si>
  <si>
    <t>Titanium dioxide nanoparticles (TiOL-NPs) and multi-walled carbon nanotubes (MWCNTs) have been used in various industrial and household products. Due to their small size they may be able to penetrate into the body and interfere with cell function and biological structure, which raises serious concerns regarding the possible adverse health effects on human beings from inhalation exposure to TiO2-NPs and MWCNTs. To evaluate the toxicological effects of TiO2-NPs and MWCNTs on the respiratory system, intranasal exposure of TiO2-NPs and MWCNTs in mice was performed. The release of lactate dehydrogenase (LDH), total protein content, and pro-inflammatory cytokines (tumour necrosis factor-alpha and interleukin-6) into the bronchoalveolar lavage fluid of mice was measured at 24 h postintranasal instillation. The ICR (Institute for Cancer Research) mouse strain was used as a model. A significant induction of LDH was found in ICR mice treated with TiO2-NPs and MWCNTs at a concentration of 500 µg (kg bw)-1. However, a higher degree of induction was detected in mice treated with TiO2-NPs than the ones that were treated with MWCNTs. In contrast, MWCNTs at the same concentration had more effect on the release of protein content and pro-inflammatory cytokines. The results in this work also suggest that the toxic effects of both TiO2-NPs and MWCNTs on the respiratory tract depend on their concentration. A higher concentration of both particles mostly induced the production of inflammatory signals. [ABSTRACT FROM AUTHOR] Copyright of Micro &amp; Nano Letters (Wiley-Blackwell) is the property of Wiley-Blackwell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</si>
  <si>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https://umasslowell.idm.oclc.org/login?url=https://search.ebscohost.com/login.aspx?direct=true&amp;db=edb&amp;AN=114318601&amp;site=eds-live</t>
  </si>
  <si>
    <t>MWCNTs of different physicochemical properties cause similar inflammatory responses, but differences in transcriptional and histological markers of fibrosis in mouse lungs.</t>
  </si>
  <si>
    <t>Poulsen SS; Saber AT; Williams A; Andersen O; Købler C; Atluri R; Pozzebon ME; Mucelli SP; Simion M; Rickerby D; Mortensen A; Jackson P; Kyjovska ZO; Mølhave K; Jacobsen NR; Jensen KA; Yauk CL; Wallin H; Halappanavar S; Vogel U</t>
  </si>
  <si>
    <t>10.1016/j.taap.2014.12.011</t>
  </si>
  <si>
    <t>Inflammation Mediators metabolism; Lung drug effects; Nanotubes, Carbon toxicity; Pneumonia chemically induced; Pulmonary Fibrosis chemically induced; Transcription, Genetic drug effects; Animals; Bronchoalveolar Lavage Fluid cytology; Bronchoalveolar Lavage Fluid immunology; DNA Damage; Dose-Response Relationship, Drug; Female; Gene Expression Regulation; Gene Regulatory Networks; Inhalation Exposure adverse effects; Lung immunology; Lung metabolism; Lung pathology; Mice, Inbred C57BL; Particle Size; Pneumonia genetics; Pneumonia immunology; Pneumonia metabolism; Pneumonia pathology; Pulmonary Fibrosis genetics; Pulmonary Fibrosis immunology; Pulmonary Fibrosis metabolism; Pulmonary Fibrosis pathology; Reactive Oxygen Species; Risk Assessment; Surface Properties; Time Factors; Toxicogenetics methods; Female</t>
  </si>
  <si>
    <t>Multi-walled carbon nanotubes (MWCNTs) are an inhomogeneous group of nanomaterials that vary in lengths, shapes and types of metal contamination, which makes hazard evaluation difficult. Here we present a toxicogenomic analysis of female C57BL/6 mouse lungs following a single intratracheal instillation of 0, 18, 54 or 162 μg/mouse of a small, curled (CNT(Small), 0.8 ± 0.1 μm in length) or large, thick MWCNT (CNT(Large), 4 ± 0.4 μm in length). The two MWCNTs were extensively characterized by SEM and TEM imaging, thermogravimetric analysis, and Brunauer-Emmett-Teller surface area analysis. Lung tissues were harvested 24h, 3 days and 28 days post-exposure. DNA microarrays were used to analyze gene expression, in parallel with analysis of bronchoalveolar lavage fluid, lung histology, DNA damage (comet assay) and the presence of reactive oxygen species (dichlorodihydrofluorescein assay), to profile and characterize related pulmonary endpoints. Overall changes in global transcription following exposure to CNT(Small) or CNT(Large) were similar. Both MWCNTs elicited strong acute phase and inflammatory responses that peaked at day 3, persisted up to 28 days, and were characterized by increased cellular influx in bronchoalveolar lavage fluid, interstitial pneumonia and gene expression changes. However, CNT(Large) elicited an earlier onset of inflammation and DNA damage, and induced more fibrosis and a unique fibrotic gene expression signature at day 28, compared to CNT(Small). The results indicate that the extent of change at the molecular level during early response phases following an acute exposure is greater in mice exposed to CNT(Large), which may eventually lead to the different responses observed at day 28. Copyright © 2015. Published by Elsevier Inc.</t>
  </si>
  <si>
    <t>https://umasslowell.idm.oclc.org/login?url=https://search.ebscohost.com/login.aspx?direct=true&amp;db=cmedm&amp;AN=25554681&amp;site=eds-live</t>
  </si>
  <si>
    <t>An Allergic Lung Microenvironment Suppresses Carbon Nanotube-Induced Inflammasome Activation via STAT6-Dependent Inhibition of Caspase-1.</t>
  </si>
  <si>
    <t>Shipkowski KA; Taylor AJ; Thompson EA; Glista-Baker EE; Sayers BC; Messenger ZJ; Bauer RN; Jaspers I; Bonner JC</t>
  </si>
  <si>
    <t>10.1371/journal.pone.0128888</t>
  </si>
  <si>
    <t>Caspase 1 metabolism; Hypersensitivity metabolism; Inflammasomes metabolism; Lung metabolism; Nanotubes, Carbon adverse effects; STAT6 Transcription Factor metabolism; Animals; Antigens, Dermatophagoides immunology; Cell Line; Chemotaxis, Leukocyte immunology; Cytokines genetics; Cytokines metabolism; Disease Models, Animal; Fibrosis; Gene Expression; Humans; Hypersensitivity genetics; Hypersensitivity immunology; Hypersensitivity pathology; Immunoglobulin E blood; Immunoglobulin E immunology; Interleukin-1beta genetics; Interleukin-1beta metabolism; Leukocyte Count; Lipopolysaccharides immunology; Lung immunology; Lung pathology; Male; Mice; Monocytes immunology; Monocytes metabolism; Neutrophils immunology; Neutrophils metabolism; Pyroglyphidae immunology; Th2 Cells immunology; Th2 Cells metabolism; Male</t>
  </si>
  <si>
    <t>Background: Multi-walled carbon nanotubes (MWCNTs) represent a human health risk as mice exposed by inhalation display pulmonary fibrosis. Production of IL-1β via inflammasome activation is a mechanism of MWCNT-induced acute inflammation and has been implicated in chronic fibrogenesis. Mice sensitized to allergens have elevated T-helper 2 (Th2) cytokines, IL-4 and IL-13, and are susceptible to MWCNT-induced airway fibrosis. We postulated that Th2 cytokines would modulate MWCNT-induced inflammasome activation and IL-1β release in vitro and in vivo during allergic inflammation. Methods: THP-1 macrophages were primed with LPS, exposed to MWCNTs and/or IL-4 or IL-13 for 24 hours, and analyzed for indicators of inflammasome activation. C57BL6 mice were sensitized to house dust mite (HDM) allergen and MWCNTs were delivered to the lungs by oropharyngeal aspiration. Mice were euthanized 1 or 21 days post-MWCNT exposure and evaluated for lung inflammasome components and allergic inflammatory responses. Results: Priming of THP-1 macrophages with LPS increased pro-IL-1β and subsequent exposure to MWCNTs induced IL-1β secretion. IL-4 or IL-13 decreased MWCNT-induced IL-1β secretion by THP-1 cells and reduced pro-caspase-1 but not pro-IL-1β. Treatment of THP-1 cells with STAT6 inhibitors, either Leflunomide or JAK I inhibitor, blocked suppression of caspase activity by IL-4 and IL-13. In vivo, MWCNTs alone caused neutrophilic infiltration into the lungs of mice 1 day post-exposure and increased IL-1β in bronchoalveolar lavage fluid (BALF) and pro-caspase-1 immuno-staining in macrophages and airway epithelium. HDM sensitization alone caused eosinophilic inflammation with increased IL-13. MWCNT exposure after HDM sensitization increased total cell numbers in BALF, but decreased numbers of neutrophils and IL-1β in BALF as well as reduced pro-caspase-1 in lung tissue. Despite reduced IL-1β mice exposed to MWCNTs after HDM developed more severe airway fibrosis by 21 days and had increased pro-fibrogenic cytokine mRNAs. Conclusions: These data indicate that Th2 cytokines suppress MWCNT-induced inflammasome activation via STAT6-dependent down-regulation of pro-caspase-1 and suggest that suppression of inflammasome activation and IL-1β by an allergic lung microenvironment is a mechanism through which MWCNTs exacerbate allergen-induced airway fibrosis.</t>
  </si>
  <si>
    <t>https://umasslowell.idm.oclc.org/login?url=https://search.ebscohost.com/login.aspx?direct=true&amp;db=cmedm&amp;AN=26091108&amp;site=eds-live</t>
  </si>
  <si>
    <t>In vitro testing strategies; Inhalation toxicity; Multi-walled carbon nanotubes; MWCNTs; Pulmonary fibrosis; Regulatory risk assessment</t>
  </si>
  <si>
    <t>https://umasslowell.idm.oclc.org/login?url=https://search.ebscohost.com/login.aspx?direct=true&amp;db=aph&amp;AN=115928829&amp;site=eds-live</t>
  </si>
  <si>
    <t>Respiratory and systemic impacts following MWCNT inhalation in B6C3F1/N mice.</t>
  </si>
  <si>
    <t>Migliaccio, Christopher T.; Hamilton, Raymond F.; Shaw, Pamela K.; Rhoderick, Joseph F.; Deb, Sanghamitra; Bhargava, Rohit; Harkema, Jack R.; Holian, Andrij</t>
  </si>
  <si>
    <t>10.1186/s12989-021-00408-z</t>
  </si>
  <si>
    <t>STIMULATED Raman scattering; OLFACTORY bulb; APOPTOTIC bodies; INFLAMMATORY mediators; LYMPH nodes</t>
  </si>
  <si>
    <t>Background: A very pure multi-walled carbon nanotube (MWCNT) that was shown to have very low toxicity in vitro, was evaluated for lung and systemic effects and distribution following inhalation exposure. Methods: B6C3F1/N mice were exposed to varying doses (0, 0.06, 0.2, and 0.6 mg/m3) of the (99.1% carbon) MWCNT by inhalation for 30 days (excluding weekends). Ten days following the last exposure, the lungs and spleen were harvested and processed for histology and immune cell population assessment. In addition, lung lavage cells and fluid were analyzed. Stimulated Raman scattering (SRS) was used to identify particles in the lungs, spleen, kidneys, liver, mediastinal and brachial lymph nodes, and olfactory bulb. Splenic tissue sections were stained with hematoxylin and eosin (H&amp;E) for light microscopic histopathology assessment. Blood plasma was analyzed for cytokines and cathepsins. A section of the spleen was processed for RNA isolation and relative gene expression for 84 inflammation-related cytokines/chemokines. Results: Following MWCNT exposure, particles were clearly evident in the lungs, spleens, lymph nodes and olfactory bulbs, (but not livers or kidneys) of exposed mice in a dose-dependent manner. Examination of the lavaged lung cells was unremarkable with no significant inflammation indicated at all particle doses. In contrast, histological examination of the spleen indicated the presence of apoptotic bodies within T cells regions of the white pulp area. Isolated splenic leukocytes had significant changes in various cells including an increased number of proinflammatory CD11b+Ly6C+ splenic cells. The gene expression studies confirmed this observation as several inflammation-related genes were upregulated particularly in the high dose exposure (0.6 mg/m3). Blood plasma evaluations showed a systemic down-regulation of inflammatory cytokines and a dose-dependent up-regulation of lysosomal cathepsins. Conclusions: The findings in the lungs were consistent with our hypothesis that this MWCNT exposure would result in minimal lung inflammation and injury. However, the low toxicity of the MWCNT to lung macrophages may have contributed to enhanced migration of the MWCNT to the spleen through the lymph nodes, resulting in splenic toxicity and systemic changes in inflammatory mediators. [ABSTRACT FROM AUTHOR] Copyright of Particle &amp; Fibre Toxicology is the property of BioMed Central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</si>
  <si>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https://umasslowell.idm.oclc.org/login?url=https://search.ebscohost.com/login.aspx?direct=true&amp;db=edb&amp;AN=149497236&amp;site=eds-live</t>
  </si>
  <si>
    <t>Methodological considerations when conducting in vitro , air–liquid interface exposures to engineered nanoparticle aerosols.</t>
  </si>
  <si>
    <t>Secondo, Lynn E.; Liu, Nathan J.; Lewinski, Nastassja A.</t>
  </si>
  <si>
    <t>Critical Reviews in Toxicology</t>
  </si>
  <si>
    <t>10.1080/10408444.2016.1223015</t>
  </si>
  <si>
    <t>NANOSTRUCTURED materials; AEROSOLS; RADIATION dosimetry; TOXICOLOGY; RISK assessment; Testing Laboratories</t>
  </si>
  <si>
    <t>air-interfaced culture; dosimetry; exposure systems; in vivo; inhalation; Nanomaterials; nanotoxicology</t>
  </si>
  <si>
    <t>Little consistency exists in the methodology for toxicological testing of aerosolized nanoparticles used inin vitro,air-interfaced culture (AIC) exposure systems for engineered nanoparticles (ENPs) risk-assessment, preventing inter-laboratory comparisons to identify dose thresholds for adverse effects. These inconsistencies result from heterogeneity in particle types, exposure durations, exposure systems, and dose metrics reported. We screened 10,241 studies in the literature for toxicological assessment of ENPs, resulting in 110 publications included after meeting eligibility criteria. In this review, we critically analyzed methodology within these studies to answer whether: (1) the administered dose or the deposited dose correlated better with biological response, (2) a difference existed between various AIC exposure systems when depositing the same dose, (3) consistent results were generated for nanomaterials with similar physico-chemical properties, (4) the deposited dosein vitrocorrelated to the deposited dosein vivo, and (5) AIC studies reliably modeled acute toxicityin vivo. Methods used in delivering, measuring, and reporting ENP aerosol dosesin vitroare summarized. Dosimetry and biological response comparisons of AIC, conventional suspensions, andin vivoexposures are discussed through case studies on silver, zinc oxide, titanium dioxide, and multi-walled carbon nanotube exposures. Finally, based on these findings, recommendations are offered for design of future AIC experiments to aid standardization and comparisons of results. [ABSTRACT FROM AUTHOR] Copyright of Critical Reviews in Toxicology is the property of Taylor &amp; Francis Ltd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</si>
  <si>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https://umasslowell.idm.oclc.org/login?url=https://search.ebscohost.com/login.aspx?direct=true&amp;db=aph&amp;AN=121980666&amp;site=eds-live</t>
  </si>
  <si>
    <t>One time nose-only inhalation of MWCNTs: Exploring the mechanism of toxicity by intermittent sacrifice in Wistar rats.</t>
  </si>
  <si>
    <t>Francis AP; Ganapathy S; Palla VR; Murthy PB; Ramaprabhu S; Devasena T</t>
  </si>
  <si>
    <t>Toxicology reports</t>
  </si>
  <si>
    <t>10.1016/j.toxrep.2015.02.003</t>
  </si>
  <si>
    <t>We have investigated the time-dependent effect of multi-walled carbon nanotubes (MWCNTs) in rats upon single inhalation exposure followed by intermittent sacrifice. The effects were monitored by analyzing the bronchoalveolar lavage fluid (BALF) and histopathological analysis. Cell count, neutrophils, lymphocytes, lactate dehydrogenase, alkaline phosphatase, protein and cytokines (tumor necrosis factor-alpha (TNF-α) and interleukin 4 (IL-4)) were significantly increased, while cell viability and alveolar macrophage count significantly decreased in the BALF of MWCNT-treated rats on day 1, day 7 and day 14 post-exposure, when compared to control rats. Histopathological analysis revealed inflammation, fibrosis and granuloma in the lungs of MWCNTs-treated rats on day 7 and day 14 post-exposure. We interpret that MWCNT induces inflammation, fibrosis and granuloma characterized by progressive elevation of TNF-α and IL-4. Histopathological studies further support our view and reveal the distribution of MWCNT in lungs and tracheobronchial lymph nodes (TBLN). We conclude that MWCNT-induced pulmonary toxicity is considerable even on single exposure.</t>
  </si>
  <si>
    <t>https://umasslowell.idm.oclc.org/login?url=https://search.ebscohost.com/login.aspx?direct=true&amp;db=cmedm&amp;AN=28962343&amp;site=eds-live</t>
  </si>
  <si>
    <t>Hydroxyl functionalized multi-walled carbon nanotubes modulate immune responses without increasing 2009 pandemic influenza A/H1N1 virus titers in infected mice</t>
  </si>
  <si>
    <t>Chen, Hao; Humes, Sara T.; Rose, Melanie; Robinson, Sarah E.; Loeb, Julia C.; Sabaraya, Indu V.; Smith, L. Cody; Saleh, Navid B.; Castleman, William L.; Lednicky, John A.; Sabo-Attwood, Tara</t>
  </si>
  <si>
    <t>10.1016/j.taap.2020.115167</t>
  </si>
  <si>
    <t>Growing use of carbon nanotubes (CNTs) have garnered concerns regarding their association with adverse health effects. Few studies have probed how CNTs affect a host's susceptibility to pathogens, particularly respiratory viruses. We reported that exposure of lung cells and mice to pristine single-walled CNTs (SWCNTs) leads to significantly increased influenza virus H1N1 strain A/Mexico/4108/2009 (IAV) titers in concert with repressed antiviral immune responses. In the present study, we investigated if hydroxylated multi-walled CNTs (MWCNTs), would result in similar outcomes. C57BL/6 mice were exposed to 20 μg MWCNTs on day 0 and IAV on day 3 and samples were collected on day 7. We investigated pathological changes, viral titers, immune-related gene expression in lung tissue, and quantified differential cell counts and cytokine and chemokine levels in bronchoalveolar lavage fluid. MWCNTs alone caused mild inflammation with no apparent changes in immune markers whereas IAV alone presented typical infection-associated inflammation, pathology, and titers. The co-exposure (MWCNTs + IAV) did not alter titers or immune cell profiles compared to the IAV only but increased concentrations of IL-1β, TNFα, GM-CSF, KC, MIPs, and RANTES and inhibited mRNA expression of Tlr3, Rig-i, Mda5, and Ifit2. Our findings suggest MWCNTs modulate immune responses to IAV with no effect on the viral titer and modest pulmonary injury, a result different from those reported for SWCNT exposures. This is the first study to show that MWCNTs modify cytokine and chemokine responses that control aspects of host defenses which may play a greater role in mitigating IAV infections.</t>
  </si>
  <si>
    <t>https://umasslowell.idm.oclc.org/login?url=https://search.ebscohost.com/login.aspx?direct=true&amp;db=edselp&amp;AN=S0041008X20302933&amp;site=eds-live</t>
  </si>
  <si>
    <t>Long-term pulmonary exposure to multi-walled carbon nanotubes promotes breast cancer metastatic cascades.</t>
  </si>
  <si>
    <t>Lu X; Zhu Y; Bai R; Wu Z; Qian W; Yang L; Cai R; Yan H; Li T; Pandey V; Liu Y; Lobie PE; Chen C; Zhu T</t>
  </si>
  <si>
    <t>Nature nanotechnology</t>
  </si>
  <si>
    <t>10.1038/s41565-019-0472-4</t>
  </si>
  <si>
    <t>Anthropogenic carbon nanotubes, with a fibrous structure and physical properties similar to asbestos, have recently been found within human lung tissues. However, the reported carbon-nanotube-elicited pulmonary pathologies have been mostly confined to inflammatory or neoplastic lesions in the lungs or adjacent tissues. In the present study, we demonstrate that a single pulmonary exposure to multi-walled carbon nanotubes dramatically enhances angiogenesis and the invasiveness of orthotopically implanted mammary carcinoma, leading to metastasis and rapid colonization of the lungs and other organs. Exposure to multi-walled carbon nanotubes stimulates local and systemic inflammation, contributing to the formation of pre-metastatic and metastatic niches. Our study suggests that nanoscale-material-elicited pulmonary lesions may exert complex and extended influences on tumour progression. Given the increasing presence of carbon nanotubes in the environment, this report emphasizes the urgent need to escalate efforts assessing the long-term risks of airborne nanomaterial exposure in non-lung cancer progression.</t>
  </si>
  <si>
    <t>https://umasslowell.idm.oclc.org/login?url=https://search.ebscohost.com/login.aspx?direct=true&amp;db=cmedm&amp;AN=31235893&amp;site=eds-live</t>
  </si>
  <si>
    <t>https://umasslowell.idm.oclc.org/login?url=https://search.ebscohost.com/login.aspx?direct=true&amp;db=edb&amp;AN=143040790&amp;site=eds-live</t>
  </si>
  <si>
    <t>In vitro chromosomal aberrations induced by various shapes of multi-walled carbon nanotubes (MWCNTs).</t>
  </si>
  <si>
    <t>Sasaki T; Asakura M; Ishioka C; Kasai T; Katagiri T; Fukushima S</t>
  </si>
  <si>
    <t>10.1539/joh.16-0099-OA</t>
  </si>
  <si>
    <t>Objectives: IARC has classified one type of multi-walled carbon nanotubes (MWCNTs), MWNT-7, as possibly carcinogenic to humans (Group 2B); however, other types of MWCNT were categorized as not classifiable as to their carcinogenicity to humans (Group 3). In vitro chromosomal aberration assays of MWNT-7 showed polyploid formation but not structural abnormalities. This study investigated the influence of the shape and size of MWCNT on in vitro induction of chromosomal aberrations. Methods: Microscopic analysis and viable cell counting were used to assay for chromosomal aberrations and cytotoxicity induced in a Chinese hamster lung cell line (CHL/IU) exposed to different MWCNTs. Results: Using scanning electron microscopy, seven MWCNTs were classified into three types: straight fibrous, curved fibrous, and tangled. The straight fibrous MWCNTs were the strongest inducers of polyploidy and the most cytotoxic among the three types of MWCNTs. The curved fibrous MWCNTs induced more polyploidy than the tangled MWCNTs, and the cytotoxicity of both types seemed to be a reflection of their induction of polyploidy. None of the seven MWCNTs induced structural chromosomal aberrations. Conclusion: The non-clastogenicity of the MWCNTs indicates that the MWCNTs may not interact directly with DNA. Since the straight fibrous MWCNTs, which exhibit a structure similar to asbestos, were the strongest inducers of polyploidy, MWCNT shape may be an important factor in induction of polyploidy. We hypothesize that CHL/IU cells endocytosed MWCNTs and formed endosomes with shapes corresponding to those of the endocytosed MWCNTs, and that the long axis diameter of the endosome is important in the capability of MWCNTs to induce polyploidy.</t>
  </si>
  <si>
    <t>https://umasslowell.idm.oclc.org/login?url=https://search.ebscohost.com/login.aspx?direct=true&amp;db=cmedm&amp;AN=27725379&amp;site=eds-live</t>
  </si>
  <si>
    <t>Lee, Young-Sub; Sung, Jae-Hyuck; Song, Kyung-Seuk; Kim, Jin-Kwon; Choi, Byung-Sun; Yu, Il-Je; Park, Jung-Duck</t>
  </si>
  <si>
    <t>Toxicology Research</t>
  </si>
  <si>
    <t>In this study, we aimed to provide the recommended occupational exposure limits (OELs) for multi-walled carbon nanotubes (MWCNTs) and graphene nanomaterials based on data from a subchronic inhalation toxicity study using a lung dosimetry model. We used a no observed adverse effect level (NOAEL) of 0.98 mg m−3 and 3.02 mg m−3 in rats for MWCNTs and graphene, respectively. The NOAELs were obtained from a 13-week inhalation study in rats. The deposition fractions of MWCNTs and graphene in the respiratory tract of rats and humans were calculated by using the multi-path particle dosimetry model (MPPD model, v3.04). The deposition fraction in the alveolar region was 0.0527 and 0.0984 for MWCNTs and 0.0569 and 0.1043 for graphene in rats and human lungs, respectively. Then, the human equivalent exposure concentrations (HECs) of MWCNTs and graphene were calculated according to the method by the National Institute for Occupational Safety and Health (NIOSH). The HEC was estimated to be 0.17 mg m−3 for MWCNTs and to be 0.54 mg m−3 for graphene, which was relevant to the rat NOAEL of 0.98 mg m−3 and 3.02 mg m−3 for MWCNTs and graphene, respectively. Finally, we estimated the recommended OELs by applying uncertainty factors (UFs) to the HEC as follows: an UF of 3 for species differences (rats to humans), 2 for an experimental duration (subchronic to chronic), and 5 for inter-individual variations among workers. Thus, the OEL was estimated to be 6 μg m−3 for MWCNTs and 18 μg m−3 for graphene. These values could be useful in preventing the adverse health effects of nanoparticles in workers. [ABSTRACT FROM AUTHOR] Copyright of Toxicology Research is the property of Oxford University Press / USA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</si>
  <si>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https://umasslowell.idm.oclc.org/login?url=https://search.ebscohost.com/login.aspx?direct=true&amp;db=edb&amp;AN=143249818&amp;site=eds-live</t>
  </si>
  <si>
    <t>Profiling Non-Coding RNA Changes Associated with 16 Different Engineered Nanomaterials in a Mouse Airway Exposure Model.</t>
  </si>
  <si>
    <t>Ndika, Joseph; Karisola, Piia; Kinaret, Pia; Ilves, Marit; Alenius, Harri; Martins, Natália; Rodrigues, Célia F.; Thangadurai, Devarajan</t>
  </si>
  <si>
    <t>Cells (2073-4409)</t>
  </si>
  <si>
    <t>10.3390/cells10051085</t>
  </si>
  <si>
    <t>Perturbations in cellular molecular events and their associated biological processes provide opportunities for hazard assessment based on toxicogenomic profiling. Long non-coding RNAs (lncRNAs) are transcribed from DNA but are typically not translated into full-length proteins. Via epigenetic regulation, they play important roles in organismal response to environmental stress. The effects of nanoparticles on this important part of the epigenome are understudied. In this study, we investigated changes in lncRNA associated with hazardous inhalatory exposure of mice to 16 engineered nanomaterials (ENM)–4 ENM (copper oxide, multi-walled carbon nanotubes, spherical titanium dioxide, and rod-like titanium dioxide particles) with 4 different surface chemistries (pristine, COOH, NH2, and PEG). Mice were exposed to 10 µg of ENM by oropharyngeal aspiration for 4 consecutive days, followed by cytological analyses and transcriptomic characterization of whole lung tissues. The number of significantly altered non-coding RNA transcripts, suggestive of their degrees of toxicity, was different for each ENM type. Particle surface chemistry and shape also had varying effects on lncRNA expression. NH2 and PEG caused the strongest and weakest responses, respectively. Via correlational analyses to mRNA expression from the same samples, we could deduce that significantly altered lncRNAs are potential regulators of genes involved in mitotic cell division and DNA damage response. This study sheds more light on epigenetic mechanisms of ENM toxicity and also emphasizes the importance of the lncRNA superfamily as toxicogenomic markers of adverse ENM exposure. [ABSTRACT FROM AUTHOR] Copyright of Cells (2073-4409) is the property of MDPI and its content may not be copied or emailed to multiple sites or posted to a listserv without the copyright holder's express written permission. However, users may print, download, or email articles for individual use. This abstract may be abridged. No warranty is given about the accuracy of the copy. Users should refer to the original published version of the material for the full abstract. (Copyright applies to all Abstracts.)</t>
  </si>
  <si>
    <t>https://umasslowell.idm.oclc.org/login?url=https://search.ebscohost.com/login.aspx?direct=true&amp;db=edb&amp;AN=150476541&amp;site=eds-live</t>
  </si>
  <si>
    <t>The Effects of Varying Degree of MWCNT Carboxylation on Bioactivity in Various In Vivo and In Vitro Exposure Models.</t>
  </si>
  <si>
    <t>Hamilton RF; Wu Z; Mitra S; Holian A</t>
  </si>
  <si>
    <t>10.3390/ijms19020354</t>
  </si>
  <si>
    <t>Functionalization has been shown to alter toxicity of multi-walled carbon nanotube (MWCNT) in several studies. This study varied the degree of functionalization (viz., amount of MWCNT surface carboxylation) to define the relationship between the extent of carboxylation and effects in a variety of in vitro cell models and short-term ex vivo/in vivo particle exposures. Studies with vitamin D₃ plus phorbol ester transformed THP-1 macrophages demonstrated that functionalization, regardless of amount, corresponded with profoundly decreased NLRP3 inflammasome activation. However, all MWCNT variants were slightly toxic in this model. Alternatively, studies with A549 epithelial cells showed some varied effects. For example, IL-33 and TNF-α release were related to varying amounts of functionalization. For in vivo particle exposures, autophagy of alveolar macrophages, measured using green fluorescent protein (GFP)- fused-LC3 transgenic mice, increased for all MWCNT tested three days after exposure, but, by Day 7, autophagy was clearly dependent on the amount of carboxylation. The instilled source MWCNT continued to produce cellular injury in alveolar macrophages over seven days. In contrast, the more functionalized MWCNT initially showed similar effects, but reduced over time. Dark-field imaging showed the more functionalized MWCNTs were distributed more uniformly throughout the lung and not isolated to macrophages. Taken together, the results indicated that in vitro and in vivo bioactivity of MWCNT decreased with increased carboxylation. Functionalization by carboxylation eliminated the bioactive potential of the MWCNT in the exposure models tested. The observation that maximally functionalized MWCNT distribute more freely throughout the lung with the absence of cellular damage, and extended deposition, may establish a practical use for these particles as a safer alternative for unmodified MWCNT.</t>
  </si>
  <si>
    <t>https://umasslowell.idm.oclc.org/login?url=https://search.ebscohost.com/login.aspx?direct=true&amp;db=cmedm&amp;AN=29370073&amp;site=eds-live</t>
  </si>
  <si>
    <r>
      <rPr>
        <b/>
        <sz val="11"/>
        <color theme="1"/>
        <rFont val="Calibri"/>
        <family val="2"/>
        <scheme val="minor"/>
      </rPr>
      <t xml:space="preserve">Keywords: </t>
    </r>
    <r>
      <rPr>
        <sz val="11"/>
        <color theme="1"/>
        <rFont val="Calibri"/>
        <family val="2"/>
        <scheme val="minor"/>
      </rPr>
      <t>multi-walled carbon nanotubes lung effects, multi-walled carbon nanotubes inhalation effects, multi-walled carbon nanotubes pulmonary toxicity, multi-walled carbon nanotubes occupational health, multi-walled carbon nanotubes epidemiological studies, multi-walled carbon nanotubes pulmonary translocation</t>
    </r>
  </si>
  <si>
    <t>fla</t>
  </si>
  <si>
    <t>Elsevier B.V.</t>
  </si>
  <si>
    <t>S0378427420301120</t>
  </si>
  <si>
    <t>A cross-sectional study of changes in markers of immunological effects and lung health due to exposure to multi-walled carbon nanotubes.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</si>
</sst>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0">
    <xf numFmtId="0" fontId="0" fillId="0" borderId="0" xfId="0"/>
    <xf numFmtId="0" fontId="0" fillId="8" borderId="8" xfId="15" applyFont="1"/>
    <xf numFmtId="0" fontId="0" fillId="0" borderId="0" xfId="0" applyAlignment="1">
      <alignment vertical="top"/>
    </xf>
    <xf numFmtId="14" fontId="0" fillId="0" borderId="0" xfId="0" applyNumberFormat="1" applyAlignment="1">
      <alignment vertical="top"/>
    </xf>
    <xf numFmtId="0" fontId="0" fillId="0" borderId="0" xfId="0" applyAlignment="1"/>
    <xf numFmtId="0" fontId="0" fillId="0" borderId="0" xfId="0" applyBorder="1"/>
    <xf numFmtId="0" fontId="0" fillId="0" borderId="0" xfId="0" applyBorder="1" applyAlignment="1">
      <alignment vertical="top"/>
    </xf>
    <xf numFmtId="14" fontId="0" fillId="0" borderId="0" xfId="0" applyNumberFormat="1" applyBorder="1" applyAlignment="1">
      <alignment vertical="top"/>
    </xf>
    <xf numFmtId="0" fontId="16" fillId="0" borderId="0" xfId="0" applyFont="1" applyAlignment="1">
      <alignment vertical="top"/>
    </xf>
    <xf numFmtId="14" fontId="16" fillId="0" borderId="0" xfId="0" applyNumberFormat="1" applyFont="1" applyAlignment="1">
      <alignment vertical="top"/>
    </xf>
    <xf numFmtId="0" fontId="0" fillId="8" borderId="8" xfId="15" applyFont="1" applyAlignment="1">
      <alignment vertical="top"/>
    </xf>
    <xf numFmtId="14" fontId="0" fillId="8" borderId="8" xfId="15" applyNumberFormat="1" applyFont="1" applyAlignment="1">
      <alignment vertical="top"/>
    </xf>
    <xf numFmtId="0" fontId="0" fillId="8" borderId="8" xfId="15" applyFont="1" applyAlignment="1"/>
    <xf numFmtId="0" fontId="6" fillId="2" borderId="0" xfId="6"/>
    <xf numFmtId="0" fontId="6" fillId="2" borderId="0" xfId="6" applyAlignment="1">
      <alignment vertical="top"/>
    </xf>
    <xf numFmtId="0" fontId="9" fillId="8" borderId="8" xfId="15" applyFont="1" applyAlignment="1">
      <alignment vertical="top"/>
    </xf>
    <xf numFmtId="14" fontId="9" fillId="8" borderId="8" xfId="15" applyNumberFormat="1" applyFont="1" applyAlignment="1">
      <alignment vertical="top"/>
    </xf>
    <xf numFmtId="0" fontId="9" fillId="8" borderId="8" xfId="15" applyFont="1"/>
    <xf numFmtId="0" fontId="6" fillId="2" borderId="8" xfId="6" applyBorder="1"/>
    <xf numFmtId="0" fontId="6" fillId="2" borderId="8" xfId="6" applyBorder="1" applyAlignment="1">
      <alignment vertical="top"/>
    </xf>
    <xf numFmtId="0" fontId="18" fillId="8" borderId="8" xfId="15" applyFont="1"/>
    <xf numFmtId="0" fontId="18" fillId="8" borderId="8" xfId="15" applyFont="1" applyAlignment="1">
      <alignment vertical="top"/>
    </xf>
    <xf numFmtId="0" fontId="9" fillId="8" borderId="8" xfId="15" applyFont="1" applyAlignment="1"/>
    <xf numFmtId="14" fontId="6" fillId="2" borderId="8" xfId="6" applyNumberFormat="1" applyBorder="1" applyAlignment="1">
      <alignment vertical="top"/>
    </xf>
    <xf numFmtId="0" fontId="6" fillId="8" borderId="8" xfId="15" applyFont="1"/>
    <xf numFmtId="0" fontId="6" fillId="8" borderId="8" xfId="15" applyFont="1" applyAlignment="1">
      <alignment vertical="top"/>
    </xf>
    <xf numFmtId="0" fontId="6" fillId="2" borderId="4" xfId="6" applyBorder="1" applyAlignment="1">
      <alignment vertical="top"/>
    </xf>
    <xf numFmtId="14" fontId="6" fillId="2" borderId="4" xfId="6" applyNumberFormat="1" applyBorder="1" applyAlignment="1">
      <alignment vertical="top"/>
    </xf>
    <xf numFmtId="0" fontId="6" fillId="2" borderId="4" xfId="6" applyBorder="1"/>
    <xf numFmtId="0" fontId="0" fillId="8" borderId="0" xfId="15" applyFont="1" applyBorder="1"/>
    <xf numFmtId="0" fontId="0" fillId="0" borderId="8" xfId="0" applyBorder="1"/>
    <xf numFmtId="0" fontId="18" fillId="8" borderId="0" xfId="15" applyFont="1" applyBorder="1" applyAlignment="1">
      <alignment vertical="top"/>
    </xf>
    <xf numFmtId="0" fontId="0" fillId="0" borderId="8" xfId="0" applyBorder="1" applyAlignment="1">
      <alignment vertical="top"/>
    </xf>
    <xf numFmtId="0" fontId="0" fillId="8" borderId="0" xfId="15" applyFont="1" applyBorder="1" applyAlignment="1">
      <alignment vertical="top"/>
    </xf>
    <xf numFmtId="0" fontId="0" fillId="0" borderId="8" xfId="0" applyBorder="1" applyAlignment="1"/>
    <xf numFmtId="0" fontId="0" fillId="8" borderId="0" xfId="15" applyFont="1" applyBorder="1" applyAlignment="1"/>
    <xf numFmtId="14" fontId="18" fillId="8" borderId="0" xfId="15" applyNumberFormat="1" applyFont="1" applyBorder="1" applyAlignment="1">
      <alignment vertical="top"/>
    </xf>
    <xf numFmtId="14" fontId="0" fillId="0" borderId="8" xfId="0" applyNumberFormat="1" applyBorder="1" applyAlignment="1">
      <alignment vertical="top"/>
    </xf>
    <xf numFmtId="14" fontId="0" fillId="8" borderId="0" xfId="15" applyNumberFormat="1" applyFont="1" applyBorder="1" applyAlignment="1">
      <alignment vertical="top"/>
    </xf>
    <xf numFmtId="0" fontId="18" fillId="8" borderId="0" xfId="15"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7"/>
  <sheetViews>
    <sheetView tabSelected="1" workbookViewId="0">
      <selection activeCell="A86" sqref="A86:XFD86"/>
    </sheetView>
  </sheetViews>
  <sheetFormatPr defaultRowHeight="15" x14ac:dyDescent="0.25"/>
  <cols>
    <col min="1" max="1" width="170.42578125" style="2" customWidth="1"/>
    <col min="2" max="2" width="26.7109375" style="2" customWidth="1"/>
    <col min="3" max="3" width="16.5703125" style="2" customWidth="1"/>
    <col min="4" max="4" width="10.28515625" style="3" customWidth="1"/>
    <col min="5" max="16384" width="9.140625" style="2"/>
  </cols>
  <sheetData>
    <row r="1" spans="1:34" x14ac:dyDescent="0.25">
      <c r="A1" s="2" t="s">
        <v>1087</v>
      </c>
    </row>
    <row r="3" spans="1:34" s="8" customFormat="1" x14ac:dyDescent="0.25">
      <c r="A3" s="8" t="s">
        <v>0</v>
      </c>
      <c r="B3" s="8" t="s">
        <v>1</v>
      </c>
      <c r="C3" s="8" t="s">
        <v>2</v>
      </c>
      <c r="D3" s="9" t="s">
        <v>3</v>
      </c>
      <c r="E3" s="8" t="s">
        <v>4</v>
      </c>
      <c r="F3" s="8" t="s">
        <v>5</v>
      </c>
      <c r="G3" s="8" t="s">
        <v>6</v>
      </c>
      <c r="H3" s="8" t="s">
        <v>7</v>
      </c>
    </row>
    <row r="4" spans="1:34" s="10" customFormat="1" x14ac:dyDescent="0.25">
      <c r="A4" s="1" t="s">
        <v>820</v>
      </c>
      <c r="B4" s="1" t="s">
        <v>821</v>
      </c>
      <c r="C4" s="1" t="s">
        <v>25</v>
      </c>
      <c r="D4" s="1" t="str">
        <f>"2018 Aug"</f>
        <v>2018 Aug</v>
      </c>
      <c r="E4" s="1" t="s">
        <v>822</v>
      </c>
      <c r="F4" s="1" t="s">
        <v>823</v>
      </c>
      <c r="G4" s="1"/>
      <c r="H4" s="1" t="s">
        <v>824</v>
      </c>
      <c r="I4" s="1" t="s">
        <v>825</v>
      </c>
    </row>
    <row r="5" spans="1:34" s="10" customFormat="1" x14ac:dyDescent="0.25">
      <c r="A5" s="10" t="s">
        <v>207</v>
      </c>
      <c r="B5" s="10" t="s">
        <v>208</v>
      </c>
      <c r="C5" s="10" t="s">
        <v>209</v>
      </c>
      <c r="D5" s="11" t="str">
        <f>"Jul2021"</f>
        <v>Jul2021</v>
      </c>
      <c r="E5" s="10" t="s">
        <v>210</v>
      </c>
      <c r="G5" s="10" t="s">
        <v>211</v>
      </c>
      <c r="H5" s="10" t="s">
        <v>212</v>
      </c>
    </row>
    <row r="6" spans="1:34" x14ac:dyDescent="0.25">
      <c r="A6" t="s">
        <v>623</v>
      </c>
      <c r="B6" t="s">
        <v>624</v>
      </c>
      <c r="C6" t="s">
        <v>625</v>
      </c>
      <c r="D6" t="str">
        <f>"Jun2018"</f>
        <v>Jun2018</v>
      </c>
      <c r="E6" t="s">
        <v>626</v>
      </c>
      <c r="F6" t="s">
        <v>627</v>
      </c>
      <c r="G6"/>
      <c r="H6" t="s">
        <v>628</v>
      </c>
    </row>
    <row r="7" spans="1:34" s="10" customFormat="1" x14ac:dyDescent="0.25">
      <c r="A7" s="1" t="s">
        <v>218</v>
      </c>
      <c r="B7" s="1" t="s">
        <v>219</v>
      </c>
      <c r="C7" s="1" t="s">
        <v>25</v>
      </c>
      <c r="D7" s="1" t="str">
        <f>"2018 Sep"</f>
        <v>2018 Sep</v>
      </c>
      <c r="E7" s="1" t="s">
        <v>220</v>
      </c>
      <c r="F7" s="1" t="s">
        <v>221</v>
      </c>
      <c r="G7" s="1"/>
      <c r="H7" s="1" t="s">
        <v>222</v>
      </c>
    </row>
    <row r="8" spans="1:34" x14ac:dyDescent="0.25">
      <c r="A8" s="2" t="s">
        <v>336</v>
      </c>
      <c r="B8" s="2" t="s">
        <v>337</v>
      </c>
      <c r="C8" s="2" t="s">
        <v>338</v>
      </c>
      <c r="D8" s="3" t="str">
        <f>"Dec2017"</f>
        <v>Dec2017</v>
      </c>
      <c r="E8" s="2" t="s">
        <v>339</v>
      </c>
      <c r="F8" s="2" t="s">
        <v>340</v>
      </c>
      <c r="G8" s="2" t="s">
        <v>341</v>
      </c>
      <c r="H8" s="2" t="s">
        <v>342</v>
      </c>
    </row>
    <row r="9" spans="1:34" x14ac:dyDescent="0.25">
      <c r="A9" s="2" t="s">
        <v>364</v>
      </c>
      <c r="B9" s="4" t="s">
        <v>365</v>
      </c>
      <c r="C9" s="4" t="s">
        <v>113</v>
      </c>
      <c r="D9" s="4" t="str">
        <f>"2014"</f>
        <v>2014</v>
      </c>
      <c r="E9" s="4"/>
      <c r="F9" s="4" t="s">
        <v>366</v>
      </c>
      <c r="G9" s="4"/>
      <c r="H9" s="4" t="s">
        <v>367</v>
      </c>
    </row>
    <row r="10" spans="1:34" s="19" customFormat="1" x14ac:dyDescent="0.25">
      <c r="A10" s="18" t="s">
        <v>319</v>
      </c>
      <c r="B10" s="18" t="s">
        <v>320</v>
      </c>
      <c r="C10" s="18" t="s">
        <v>25</v>
      </c>
      <c r="D10" s="18" t="str">
        <f>"2016"</f>
        <v>2016</v>
      </c>
      <c r="E10" s="18" t="s">
        <v>321</v>
      </c>
      <c r="F10" s="18" t="s">
        <v>322</v>
      </c>
      <c r="G10" s="18"/>
      <c r="H10" s="18" t="s">
        <v>323</v>
      </c>
    </row>
    <row r="11" spans="1:34" s="10" customFormat="1" x14ac:dyDescent="0.25">
      <c r="A11" s="1" t="s">
        <v>1009</v>
      </c>
      <c r="B11" s="1" t="s">
        <v>1010</v>
      </c>
      <c r="C11" s="1" t="s">
        <v>854</v>
      </c>
      <c r="D11" s="1" t="str">
        <f>"2018 Jun 05"</f>
        <v>2018 Jun 05</v>
      </c>
      <c r="E11" s="1" t="s">
        <v>1011</v>
      </c>
      <c r="F11" s="1"/>
      <c r="G11" s="1"/>
      <c r="H11" s="1" t="s">
        <v>1012</v>
      </c>
      <c r="I11" s="1" t="s">
        <v>1013</v>
      </c>
    </row>
    <row r="12" spans="1:34" s="19" customFormat="1" x14ac:dyDescent="0.25">
      <c r="A12" s="18" t="s">
        <v>792</v>
      </c>
      <c r="B12" s="18" t="s">
        <v>793</v>
      </c>
      <c r="C12" s="18" t="s">
        <v>25</v>
      </c>
      <c r="D12" s="18" t="str">
        <f>"2016 Aug"</f>
        <v>2016 Aug</v>
      </c>
      <c r="E12" s="18" t="s">
        <v>794</v>
      </c>
      <c r="F12" s="18" t="s">
        <v>795</v>
      </c>
      <c r="G12" s="18"/>
      <c r="H12" s="18" t="s">
        <v>796</v>
      </c>
    </row>
    <row r="13" spans="1:34" x14ac:dyDescent="0.25">
      <c r="A13" t="s">
        <v>1055</v>
      </c>
      <c r="B13" t="s">
        <v>1056</v>
      </c>
      <c r="C13" t="s">
        <v>10</v>
      </c>
      <c r="D13" t="str">
        <f>"1 October 2020"</f>
        <v>1 October 2020</v>
      </c>
      <c r="E13">
        <v>404</v>
      </c>
      <c r="F13" t="s">
        <v>1057</v>
      </c>
      <c r="G13"/>
      <c r="H13" t="s">
        <v>1058</v>
      </c>
      <c r="I13" t="s">
        <v>1059</v>
      </c>
    </row>
    <row r="14" spans="1:34" s="15" customFormat="1" x14ac:dyDescent="0.25">
      <c r="A14" s="15" t="s">
        <v>275</v>
      </c>
      <c r="B14" s="15" t="s">
        <v>276</v>
      </c>
      <c r="C14" s="15" t="s">
        <v>77</v>
      </c>
      <c r="D14" s="16" t="str">
        <f>"2016 Sep 14"</f>
        <v>2016 Sep 14</v>
      </c>
      <c r="E14" s="15" t="s">
        <v>277</v>
      </c>
      <c r="G14" s="15" t="s">
        <v>278</v>
      </c>
      <c r="H14" s="15" t="s">
        <v>279</v>
      </c>
    </row>
    <row r="15" spans="1:34" s="10" customFormat="1" x14ac:dyDescent="0.25">
      <c r="A15" s="1" t="s">
        <v>42</v>
      </c>
      <c r="B15" s="1" t="s">
        <v>43</v>
      </c>
      <c r="C15" s="1"/>
      <c r="D15" s="1" t="str">
        <f>"2018"</f>
        <v>2018</v>
      </c>
      <c r="E15" s="1"/>
      <c r="F15" s="1" t="s">
        <v>44</v>
      </c>
      <c r="G15" s="1"/>
      <c r="H15" s="1" t="s">
        <v>45</v>
      </c>
    </row>
    <row r="16" spans="1:34" x14ac:dyDescent="0.25">
      <c r="A16" s="2" t="s">
        <v>35</v>
      </c>
      <c r="B16" s="2" t="s">
        <v>36</v>
      </c>
      <c r="C16" s="2" t="s">
        <v>37</v>
      </c>
      <c r="D16" s="3" t="str">
        <f>"Jan2019"</f>
        <v>Jan2019</v>
      </c>
      <c r="E16" s="2" t="s">
        <v>38</v>
      </c>
      <c r="F16" s="2" t="s">
        <v>39</v>
      </c>
      <c r="G16" s="2" t="s">
        <v>40</v>
      </c>
      <c r="H16" s="2" t="s">
        <v>41</v>
      </c>
      <c r="J16" s="4"/>
      <c r="K16" s="4"/>
      <c r="L16" s="4"/>
      <c r="M16" s="4"/>
      <c r="N16" s="4"/>
      <c r="O16" s="4"/>
      <c r="P16" s="4"/>
      <c r="Q16" s="4"/>
      <c r="R16" s="4"/>
      <c r="S16" s="4"/>
      <c r="T16" s="4"/>
      <c r="U16" s="4"/>
      <c r="V16" s="4"/>
      <c r="W16" s="4"/>
      <c r="X16" s="4"/>
      <c r="Y16" s="4"/>
      <c r="Z16" s="4"/>
      <c r="AA16" s="4"/>
      <c r="AB16" s="4"/>
      <c r="AC16" s="4"/>
      <c r="AD16" s="4"/>
      <c r="AE16" s="4"/>
      <c r="AF16" s="4"/>
      <c r="AG16" s="4"/>
      <c r="AH16" s="4"/>
    </row>
    <row r="17" spans="1:29" x14ac:dyDescent="0.25">
      <c r="A17" s="2" t="s">
        <v>368</v>
      </c>
      <c r="B17" s="4" t="s">
        <v>369</v>
      </c>
      <c r="C17" s="4" t="s">
        <v>77</v>
      </c>
      <c r="D17" s="4" t="str">
        <f>"2009"</f>
        <v>2009</v>
      </c>
      <c r="E17" s="4"/>
      <c r="F17" s="4" t="s">
        <v>370</v>
      </c>
      <c r="G17" s="4"/>
      <c r="H17" s="4" t="s">
        <v>371</v>
      </c>
      <c r="J17"/>
      <c r="K17"/>
      <c r="L17"/>
      <c r="M17"/>
      <c r="N17"/>
      <c r="O17"/>
      <c r="P17"/>
      <c r="Q17"/>
      <c r="R17"/>
      <c r="S17"/>
      <c r="T17"/>
      <c r="U17"/>
      <c r="V17"/>
      <c r="W17"/>
      <c r="X17"/>
      <c r="Y17"/>
      <c r="Z17"/>
      <c r="AA17"/>
      <c r="AB17"/>
      <c r="AC17"/>
    </row>
    <row r="18" spans="1:29" x14ac:dyDescent="0.25">
      <c r="A18" s="2" t="s">
        <v>30</v>
      </c>
      <c r="B18" s="2" t="s">
        <v>31</v>
      </c>
      <c r="C18" s="2" t="s">
        <v>32</v>
      </c>
      <c r="D18" s="3" t="str">
        <f>"2018 Aug"</f>
        <v>2018 Aug</v>
      </c>
      <c r="E18" s="2" t="s">
        <v>21</v>
      </c>
      <c r="G18" s="2" t="s">
        <v>33</v>
      </c>
      <c r="H18" s="2" t="s">
        <v>34</v>
      </c>
      <c r="I18" s="4" t="s">
        <v>357</v>
      </c>
      <c r="J18"/>
      <c r="K18"/>
      <c r="L18"/>
      <c r="M18"/>
      <c r="N18"/>
      <c r="O18"/>
      <c r="P18"/>
      <c r="Q18"/>
      <c r="R18"/>
      <c r="S18"/>
      <c r="T18"/>
      <c r="U18"/>
      <c r="V18"/>
      <c r="W18"/>
      <c r="X18"/>
      <c r="Y18"/>
      <c r="Z18"/>
      <c r="AA18"/>
      <c r="AB18"/>
      <c r="AC18"/>
    </row>
    <row r="19" spans="1:29" x14ac:dyDescent="0.25">
      <c r="A19" t="s">
        <v>1049</v>
      </c>
      <c r="B19" t="s">
        <v>1050</v>
      </c>
      <c r="C19" t="s">
        <v>1051</v>
      </c>
      <c r="D19" t="str">
        <f>"2015 Feb 07"</f>
        <v>2015 Feb 07</v>
      </c>
      <c r="E19" t="s">
        <v>1052</v>
      </c>
      <c r="F19"/>
      <c r="G19"/>
      <c r="H19" t="s">
        <v>1053</v>
      </c>
      <c r="I19" t="s">
        <v>1054</v>
      </c>
      <c r="J19"/>
      <c r="K19"/>
      <c r="L19"/>
      <c r="M19"/>
      <c r="N19"/>
      <c r="O19"/>
      <c r="P19"/>
      <c r="Q19"/>
      <c r="R19"/>
      <c r="S19"/>
      <c r="T19"/>
      <c r="U19"/>
      <c r="V19"/>
      <c r="W19"/>
      <c r="X19"/>
      <c r="Y19"/>
      <c r="Z19"/>
      <c r="AA19"/>
      <c r="AB19"/>
      <c r="AC19"/>
    </row>
    <row r="20" spans="1:29" x14ac:dyDescent="0.25">
      <c r="A20" t="s">
        <v>263</v>
      </c>
      <c r="B20" t="s">
        <v>264</v>
      </c>
      <c r="C20" t="s">
        <v>265</v>
      </c>
      <c r="D20" t="str">
        <f>"2016 Aug 22"</f>
        <v>2016 Aug 22</v>
      </c>
      <c r="E20" t="s">
        <v>266</v>
      </c>
      <c r="F20" t="s">
        <v>267</v>
      </c>
      <c r="G20"/>
      <c r="H20" t="s">
        <v>268</v>
      </c>
      <c r="I20" t="s">
        <v>269</v>
      </c>
      <c r="J20"/>
      <c r="K20"/>
      <c r="L20"/>
      <c r="M20"/>
      <c r="N20"/>
      <c r="O20"/>
      <c r="P20"/>
      <c r="Q20"/>
      <c r="R20"/>
      <c r="S20"/>
      <c r="T20"/>
      <c r="U20"/>
      <c r="V20"/>
      <c r="W20"/>
      <c r="X20"/>
      <c r="Y20"/>
      <c r="Z20"/>
      <c r="AA20"/>
      <c r="AB20"/>
      <c r="AC20"/>
    </row>
    <row r="21" spans="1:29" s="1" customFormat="1" x14ac:dyDescent="0.25">
      <c r="A21" s="1" t="s">
        <v>8</v>
      </c>
      <c r="B21" s="1" t="s">
        <v>9</v>
      </c>
      <c r="C21" s="1" t="s">
        <v>10</v>
      </c>
      <c r="D21" s="1" t="str">
        <f>"15 July 2019"</f>
        <v>15 July 2019</v>
      </c>
      <c r="E21" s="1" t="s">
        <v>11</v>
      </c>
      <c r="F21" s="1" t="s">
        <v>12</v>
      </c>
      <c r="H21" s="1" t="s">
        <v>13</v>
      </c>
      <c r="I21" s="1" t="s">
        <v>461</v>
      </c>
    </row>
    <row r="22" spans="1:29" x14ac:dyDescent="0.25">
      <c r="A22" s="5" t="s">
        <v>945</v>
      </c>
      <c r="B22" s="5" t="s">
        <v>946</v>
      </c>
      <c r="C22" s="5" t="s">
        <v>164</v>
      </c>
      <c r="D22" s="5" t="str">
        <f>"2015"</f>
        <v>2015</v>
      </c>
      <c r="E22" s="5" t="s">
        <v>947</v>
      </c>
      <c r="F22" s="5" t="s">
        <v>948</v>
      </c>
      <c r="G22" s="5"/>
      <c r="H22" s="5" t="s">
        <v>949</v>
      </c>
      <c r="I22" s="5" t="s">
        <v>950</v>
      </c>
      <c r="J22"/>
      <c r="K22"/>
      <c r="L22"/>
      <c r="M22"/>
      <c r="N22"/>
      <c r="O22"/>
      <c r="P22"/>
      <c r="Q22"/>
      <c r="R22"/>
      <c r="S22"/>
      <c r="T22"/>
      <c r="U22"/>
      <c r="V22"/>
      <c r="W22"/>
      <c r="X22"/>
      <c r="Y22"/>
      <c r="Z22"/>
      <c r="AA22"/>
      <c r="AB22"/>
      <c r="AC22"/>
    </row>
    <row r="23" spans="1:29" s="10" customFormat="1" x14ac:dyDescent="0.25">
      <c r="A23" s="1" t="s">
        <v>660</v>
      </c>
      <c r="B23" s="1" t="s">
        <v>993</v>
      </c>
      <c r="C23" s="1" t="s">
        <v>656</v>
      </c>
      <c r="D23" s="1" t="str">
        <f>"Aug2015"</f>
        <v>Aug2015</v>
      </c>
      <c r="E23" s="1" t="s">
        <v>661</v>
      </c>
      <c r="F23" s="1" t="s">
        <v>994</v>
      </c>
      <c r="G23" s="1"/>
      <c r="H23" s="1" t="s">
        <v>995</v>
      </c>
      <c r="I23" s="1" t="s">
        <v>996</v>
      </c>
      <c r="J23" s="1"/>
      <c r="K23" s="1"/>
      <c r="L23" s="1"/>
      <c r="M23" s="1"/>
      <c r="N23" s="1"/>
      <c r="O23" s="1"/>
      <c r="P23" s="1"/>
      <c r="Q23" s="1"/>
      <c r="R23" s="1"/>
      <c r="S23" s="1"/>
      <c r="T23" s="1"/>
      <c r="U23" s="1"/>
      <c r="V23" s="1"/>
      <c r="W23" s="1"/>
      <c r="X23" s="1"/>
      <c r="Y23" s="1"/>
      <c r="Z23" s="1"/>
      <c r="AA23" s="1"/>
      <c r="AB23" s="1"/>
      <c r="AC23" s="1"/>
    </row>
    <row r="24" spans="1:29" x14ac:dyDescent="0.25">
      <c r="A24" t="s">
        <v>906</v>
      </c>
      <c r="B24" t="s">
        <v>907</v>
      </c>
      <c r="C24" t="s">
        <v>845</v>
      </c>
      <c r="D24" t="str">
        <f>"2015 Aug"</f>
        <v>2015 Aug</v>
      </c>
      <c r="E24" t="s">
        <v>908</v>
      </c>
      <c r="F24"/>
      <c r="G24"/>
      <c r="H24" t="s">
        <v>909</v>
      </c>
      <c r="I24" t="s">
        <v>411</v>
      </c>
      <c r="J24"/>
      <c r="K24"/>
      <c r="L24"/>
      <c r="M24"/>
      <c r="N24"/>
      <c r="O24"/>
      <c r="P24"/>
      <c r="Q24"/>
      <c r="R24"/>
      <c r="S24"/>
      <c r="T24"/>
      <c r="U24"/>
      <c r="V24"/>
      <c r="W24"/>
      <c r="X24"/>
      <c r="Y24"/>
      <c r="Z24"/>
      <c r="AA24"/>
      <c r="AB24"/>
      <c r="AC24"/>
    </row>
    <row r="25" spans="1:29" s="19" customFormat="1" x14ac:dyDescent="0.25">
      <c r="A25" s="18" t="s">
        <v>997</v>
      </c>
      <c r="B25" s="18" t="s">
        <v>998</v>
      </c>
      <c r="C25" s="18" t="s">
        <v>25</v>
      </c>
      <c r="D25" s="18" t="str">
        <f>"2019 Mar"</f>
        <v>2019 Mar</v>
      </c>
      <c r="E25" s="18" t="s">
        <v>999</v>
      </c>
      <c r="F25" s="18" t="s">
        <v>1000</v>
      </c>
      <c r="G25" s="18"/>
      <c r="H25" s="18" t="s">
        <v>1001</v>
      </c>
      <c r="I25" s="18" t="s">
        <v>1002</v>
      </c>
      <c r="J25" s="18"/>
      <c r="K25" s="18"/>
      <c r="L25" s="18"/>
      <c r="M25" s="18"/>
      <c r="N25" s="18"/>
      <c r="O25" s="18"/>
      <c r="P25" s="18"/>
      <c r="Q25" s="18"/>
      <c r="R25" s="18"/>
      <c r="S25" s="18"/>
      <c r="T25" s="18"/>
      <c r="U25" s="18"/>
      <c r="V25" s="18"/>
      <c r="W25" s="18"/>
      <c r="X25" s="18"/>
      <c r="Y25" s="18"/>
      <c r="Z25" s="18"/>
      <c r="AA25" s="18"/>
      <c r="AB25" s="18"/>
      <c r="AC25" s="18"/>
    </row>
    <row r="26" spans="1:29" s="10" customFormat="1" x14ac:dyDescent="0.25">
      <c r="A26" s="1" t="s">
        <v>702</v>
      </c>
      <c r="B26" s="1" t="s">
        <v>703</v>
      </c>
      <c r="C26" s="1" t="s">
        <v>25</v>
      </c>
      <c r="D26" s="1" t="str">
        <f>"2016 Nov"</f>
        <v>2016 Nov</v>
      </c>
      <c r="E26" s="1" t="s">
        <v>704</v>
      </c>
      <c r="F26" s="1" t="s">
        <v>705</v>
      </c>
      <c r="G26" s="1"/>
      <c r="H26" s="1" t="s">
        <v>706</v>
      </c>
      <c r="I26" s="1" t="s">
        <v>385</v>
      </c>
      <c r="J26" s="1"/>
      <c r="K26" s="1"/>
      <c r="L26" s="1"/>
      <c r="M26" s="1"/>
      <c r="N26" s="1"/>
      <c r="O26" s="1"/>
      <c r="P26" s="1"/>
      <c r="Q26" s="1"/>
      <c r="R26" s="1"/>
      <c r="S26" s="1"/>
      <c r="T26" s="1"/>
      <c r="U26" s="1"/>
      <c r="V26" s="1"/>
      <c r="W26" s="1"/>
      <c r="X26" s="1"/>
      <c r="Y26" s="1"/>
      <c r="Z26" s="1"/>
      <c r="AA26" s="1"/>
      <c r="AB26" s="1"/>
      <c r="AC26" s="1"/>
    </row>
    <row r="27" spans="1:29" s="10" customFormat="1" x14ac:dyDescent="0.25">
      <c r="A27" s="1" t="s">
        <v>754</v>
      </c>
      <c r="B27" s="1" t="s">
        <v>755</v>
      </c>
      <c r="C27" s="1" t="s">
        <v>10</v>
      </c>
      <c r="D27" s="1" t="str">
        <f>"2016"</f>
        <v>2016</v>
      </c>
      <c r="E27" s="1" t="s">
        <v>756</v>
      </c>
      <c r="F27" s="1" t="s">
        <v>757</v>
      </c>
      <c r="G27" s="1"/>
      <c r="H27" s="1" t="s">
        <v>758</v>
      </c>
      <c r="I27" s="1" t="s">
        <v>453</v>
      </c>
      <c r="J27" s="1"/>
      <c r="K27" s="1"/>
      <c r="L27" s="1"/>
      <c r="M27" s="1"/>
      <c r="N27" s="1"/>
      <c r="O27" s="1"/>
      <c r="P27" s="1"/>
      <c r="Q27" s="1"/>
      <c r="R27" s="1"/>
      <c r="S27" s="1"/>
      <c r="T27" s="1"/>
      <c r="U27" s="1"/>
      <c r="V27" s="1"/>
      <c r="W27" s="1"/>
      <c r="X27" s="1"/>
      <c r="Y27" s="1"/>
      <c r="Z27" s="1"/>
      <c r="AA27" s="1"/>
      <c r="AB27" s="1"/>
      <c r="AC27" s="1"/>
    </row>
    <row r="28" spans="1:29" x14ac:dyDescent="0.25">
      <c r="A28" s="6" t="s">
        <v>224</v>
      </c>
      <c r="B28" s="6" t="s">
        <v>225</v>
      </c>
      <c r="C28" s="6" t="s">
        <v>226</v>
      </c>
      <c r="D28" s="7" t="str">
        <f>"2019 Apr"</f>
        <v>2019 Apr</v>
      </c>
      <c r="E28" s="6" t="s">
        <v>227</v>
      </c>
      <c r="F28" s="6"/>
      <c r="G28" s="6" t="s">
        <v>228</v>
      </c>
      <c r="H28" s="6" t="s">
        <v>229</v>
      </c>
      <c r="I28" s="5" t="s">
        <v>516</v>
      </c>
      <c r="J28"/>
      <c r="K28"/>
      <c r="L28"/>
      <c r="M28"/>
      <c r="N28"/>
      <c r="O28"/>
      <c r="P28"/>
      <c r="Q28"/>
      <c r="R28"/>
      <c r="S28"/>
      <c r="T28"/>
      <c r="U28"/>
      <c r="V28"/>
      <c r="W28"/>
      <c r="X28"/>
      <c r="Y28"/>
      <c r="Z28"/>
      <c r="AA28"/>
      <c r="AB28"/>
      <c r="AC28"/>
    </row>
    <row r="29" spans="1:29" x14ac:dyDescent="0.25">
      <c r="A29" s="2" t="s">
        <v>307</v>
      </c>
      <c r="B29" s="2" t="s">
        <v>308</v>
      </c>
      <c r="C29" s="2" t="s">
        <v>309</v>
      </c>
      <c r="D29" s="3" t="str">
        <f>"2017 Sep"</f>
        <v>2017 Sep</v>
      </c>
      <c r="E29" s="2" t="s">
        <v>310</v>
      </c>
      <c r="G29" s="2" t="s">
        <v>311</v>
      </c>
      <c r="H29" s="2" t="s">
        <v>312</v>
      </c>
      <c r="I29" t="s">
        <v>432</v>
      </c>
      <c r="J29"/>
      <c r="K29"/>
      <c r="L29"/>
      <c r="M29"/>
      <c r="N29"/>
      <c r="O29"/>
      <c r="P29"/>
      <c r="Q29"/>
      <c r="R29"/>
      <c r="S29"/>
      <c r="T29"/>
      <c r="U29"/>
      <c r="V29"/>
      <c r="W29"/>
      <c r="X29"/>
      <c r="Y29"/>
      <c r="Z29"/>
      <c r="AA29"/>
      <c r="AB29"/>
      <c r="AC29"/>
    </row>
    <row r="30" spans="1:29" s="10" customFormat="1" x14ac:dyDescent="0.25">
      <c r="A30" s="1" t="s">
        <v>301</v>
      </c>
      <c r="B30" s="1" t="s">
        <v>302</v>
      </c>
      <c r="C30" s="1" t="s">
        <v>52</v>
      </c>
      <c r="D30" s="1" t="str">
        <f>"2017 May 30"</f>
        <v>2017 May 30</v>
      </c>
      <c r="E30" s="1" t="s">
        <v>303</v>
      </c>
      <c r="F30" s="1" t="s">
        <v>304</v>
      </c>
      <c r="G30" s="1"/>
      <c r="H30" s="1" t="s">
        <v>305</v>
      </c>
      <c r="I30" s="1" t="s">
        <v>604</v>
      </c>
      <c r="J30" s="1"/>
      <c r="K30" s="1"/>
      <c r="L30" s="1"/>
      <c r="M30" s="1"/>
      <c r="N30" s="1"/>
      <c r="O30" s="1"/>
      <c r="P30" s="1"/>
      <c r="Q30" s="1"/>
      <c r="R30" s="1"/>
      <c r="S30" s="1"/>
      <c r="T30" s="1"/>
      <c r="U30" s="1"/>
      <c r="V30" s="1"/>
      <c r="W30" s="1"/>
      <c r="X30" s="1"/>
      <c r="Y30" s="1"/>
      <c r="Z30" s="1"/>
      <c r="AA30" s="1"/>
      <c r="AB30" s="1"/>
      <c r="AC30" s="1"/>
    </row>
    <row r="31" spans="1:29" customFormat="1" x14ac:dyDescent="0.25">
      <c r="A31" t="s">
        <v>230</v>
      </c>
      <c r="B31" t="s">
        <v>231</v>
      </c>
      <c r="C31" t="s">
        <v>25</v>
      </c>
      <c r="D31" t="str">
        <f>"2016"</f>
        <v>2016</v>
      </c>
      <c r="E31" t="s">
        <v>232</v>
      </c>
      <c r="F31" t="s">
        <v>233</v>
      </c>
      <c r="H31" t="s">
        <v>234</v>
      </c>
      <c r="I31" t="s">
        <v>494</v>
      </c>
    </row>
    <row r="32" spans="1:29" x14ac:dyDescent="0.25">
      <c r="A32" t="s">
        <v>882</v>
      </c>
      <c r="B32" t="s">
        <v>883</v>
      </c>
      <c r="C32" t="s">
        <v>884</v>
      </c>
      <c r="D32" t="str">
        <f>"Mar2015"</f>
        <v>Mar2015</v>
      </c>
      <c r="E32" t="s">
        <v>885</v>
      </c>
      <c r="F32" t="s">
        <v>886</v>
      </c>
      <c r="G32" t="s">
        <v>887</v>
      </c>
      <c r="H32" t="s">
        <v>888</v>
      </c>
      <c r="I32" t="s">
        <v>417</v>
      </c>
      <c r="J32"/>
      <c r="K32"/>
      <c r="L32"/>
      <c r="M32"/>
      <c r="N32"/>
      <c r="O32"/>
      <c r="P32"/>
      <c r="Q32"/>
      <c r="R32"/>
      <c r="S32"/>
      <c r="T32"/>
      <c r="U32"/>
      <c r="V32"/>
      <c r="W32"/>
      <c r="X32"/>
    </row>
    <row r="33" spans="1:24" x14ac:dyDescent="0.25">
      <c r="A33" t="s">
        <v>719</v>
      </c>
      <c r="B33" t="s">
        <v>720</v>
      </c>
      <c r="C33" t="s">
        <v>10</v>
      </c>
      <c r="D33" t="str">
        <f>"1 March 2020"</f>
        <v>1 March 2020</v>
      </c>
      <c r="E33" t="s">
        <v>281</v>
      </c>
      <c r="F33" t="s">
        <v>721</v>
      </c>
      <c r="G33"/>
      <c r="H33" t="s">
        <v>722</v>
      </c>
      <c r="I33" t="s">
        <v>403</v>
      </c>
      <c r="J33"/>
      <c r="K33"/>
      <c r="L33"/>
      <c r="M33"/>
      <c r="N33"/>
      <c r="O33"/>
      <c r="P33"/>
      <c r="Q33"/>
      <c r="R33"/>
      <c r="S33"/>
      <c r="T33"/>
      <c r="U33"/>
      <c r="V33"/>
      <c r="W33"/>
      <c r="X33"/>
    </row>
    <row r="34" spans="1:24" s="21" customFormat="1" x14ac:dyDescent="0.25">
      <c r="A34" s="20" t="s">
        <v>951</v>
      </c>
      <c r="B34" s="20" t="s">
        <v>952</v>
      </c>
      <c r="C34" s="20" t="s">
        <v>25</v>
      </c>
      <c r="D34" s="20" t="str">
        <f>"2015"</f>
        <v>2015</v>
      </c>
      <c r="E34" s="20" t="s">
        <v>953</v>
      </c>
      <c r="F34" s="20" t="s">
        <v>954</v>
      </c>
      <c r="G34" s="20"/>
      <c r="H34" s="20" t="s">
        <v>955</v>
      </c>
      <c r="I34" s="20" t="s">
        <v>956</v>
      </c>
      <c r="J34" s="20"/>
      <c r="K34" s="20"/>
      <c r="L34" s="20"/>
      <c r="M34" s="20"/>
      <c r="N34" s="20"/>
      <c r="O34" s="20"/>
      <c r="P34" s="20"/>
      <c r="Q34" s="20"/>
      <c r="R34" s="20"/>
      <c r="S34" s="20"/>
      <c r="T34" s="20"/>
      <c r="U34" s="20"/>
      <c r="V34" s="20"/>
      <c r="W34" s="20"/>
      <c r="X34" s="20"/>
    </row>
    <row r="35" spans="1:24" s="19" customFormat="1" x14ac:dyDescent="0.25">
      <c r="A35" s="18" t="s">
        <v>176</v>
      </c>
      <c r="B35" s="18" t="s">
        <v>764</v>
      </c>
      <c r="C35" s="18" t="s">
        <v>25</v>
      </c>
      <c r="D35" s="18" t="str">
        <f>"2020 Mar"</f>
        <v>2020 Mar</v>
      </c>
      <c r="E35" s="18" t="s">
        <v>177</v>
      </c>
      <c r="F35" s="18" t="s">
        <v>765</v>
      </c>
      <c r="G35" s="18"/>
      <c r="H35" s="18" t="s">
        <v>766</v>
      </c>
      <c r="I35" s="18" t="s">
        <v>617</v>
      </c>
      <c r="J35" s="18"/>
      <c r="K35" s="18"/>
      <c r="L35" s="18"/>
      <c r="M35" s="18"/>
      <c r="N35" s="18"/>
      <c r="O35" s="18"/>
      <c r="P35" s="18"/>
      <c r="Q35" s="18"/>
      <c r="R35" s="18"/>
      <c r="S35" s="18"/>
      <c r="T35" s="18"/>
      <c r="U35" s="18"/>
      <c r="V35" s="18"/>
      <c r="W35" s="18"/>
      <c r="X35" s="18"/>
    </row>
    <row r="36" spans="1:24" s="10" customFormat="1" x14ac:dyDescent="0.25">
      <c r="A36" s="1" t="s">
        <v>743</v>
      </c>
      <c r="B36" s="1" t="s">
        <v>744</v>
      </c>
      <c r="C36" s="1" t="s">
        <v>48</v>
      </c>
      <c r="D36" s="1" t="str">
        <f>"2015 Nov 15"</f>
        <v>2015 Nov 15</v>
      </c>
      <c r="E36" s="1" t="s">
        <v>745</v>
      </c>
      <c r="F36" s="1" t="s">
        <v>746</v>
      </c>
      <c r="G36" s="1"/>
      <c r="H36" s="1" t="s">
        <v>747</v>
      </c>
      <c r="I36" s="1" t="s">
        <v>439</v>
      </c>
      <c r="J36" s="1"/>
      <c r="K36" s="1"/>
      <c r="L36" s="1"/>
      <c r="M36" s="1"/>
      <c r="N36" s="1"/>
      <c r="O36" s="1"/>
      <c r="P36" s="1"/>
      <c r="Q36" s="1"/>
      <c r="R36" s="1"/>
      <c r="S36" s="1"/>
      <c r="T36" s="1"/>
      <c r="U36" s="1"/>
      <c r="V36" s="1"/>
      <c r="W36" s="1"/>
      <c r="X36" s="1"/>
    </row>
    <row r="37" spans="1:24" s="14" customFormat="1" x14ac:dyDescent="0.25">
      <c r="A37" s="13" t="s">
        <v>848</v>
      </c>
      <c r="B37" s="13" t="s">
        <v>849</v>
      </c>
      <c r="C37" s="13" t="s">
        <v>850</v>
      </c>
      <c r="D37" s="13" t="str">
        <f>"2019 Jul 01"</f>
        <v>2019 Jul 01</v>
      </c>
      <c r="E37" s="13" t="s">
        <v>851</v>
      </c>
      <c r="F37" s="13"/>
      <c r="G37" s="13"/>
      <c r="H37" s="13" t="s">
        <v>852</v>
      </c>
      <c r="I37" s="13" t="s">
        <v>510</v>
      </c>
      <c r="J37" s="13"/>
      <c r="K37" s="13"/>
      <c r="L37" s="13"/>
      <c r="M37" s="13"/>
      <c r="N37" s="13"/>
      <c r="O37" s="13"/>
      <c r="P37" s="13"/>
      <c r="Q37" s="13"/>
      <c r="R37" s="13"/>
      <c r="S37" s="13"/>
      <c r="T37" s="13"/>
      <c r="U37" s="13"/>
      <c r="V37" s="13"/>
      <c r="W37" s="13"/>
      <c r="X37" s="13"/>
    </row>
    <row r="38" spans="1:24" s="26" customFormat="1" x14ac:dyDescent="0.25">
      <c r="A38" s="26" t="s">
        <v>14</v>
      </c>
      <c r="B38" s="26" t="s">
        <v>15</v>
      </c>
      <c r="C38" s="26" t="s">
        <v>16</v>
      </c>
      <c r="D38" s="27" t="str">
        <f>"Feb2019"</f>
        <v>Feb2019</v>
      </c>
      <c r="E38" s="26" t="s">
        <v>17</v>
      </c>
      <c r="F38" s="26" t="s">
        <v>18</v>
      </c>
      <c r="G38" s="26" t="s">
        <v>19</v>
      </c>
      <c r="H38" s="26" t="s">
        <v>20</v>
      </c>
      <c r="I38" s="28" t="s">
        <v>842</v>
      </c>
      <c r="J38" s="28"/>
      <c r="K38" s="28"/>
      <c r="L38" s="28"/>
      <c r="M38" s="28"/>
      <c r="N38" s="28"/>
      <c r="O38" s="28"/>
      <c r="P38" s="28"/>
      <c r="Q38" s="28"/>
      <c r="R38" s="28"/>
      <c r="S38" s="28"/>
      <c r="T38" s="28"/>
      <c r="U38" s="28"/>
      <c r="V38" s="28"/>
      <c r="W38" s="28"/>
      <c r="X38" s="28"/>
    </row>
    <row r="39" spans="1:24" x14ac:dyDescent="0.25">
      <c r="A39" s="2" t="s">
        <v>313</v>
      </c>
      <c r="B39" s="2" t="s">
        <v>314</v>
      </c>
      <c r="C39" s="2" t="s">
        <v>315</v>
      </c>
      <c r="D39" s="3" t="str">
        <f>"2020 Aug 20"</f>
        <v>2020 Aug 20</v>
      </c>
      <c r="E39" s="2" t="s">
        <v>316</v>
      </c>
      <c r="G39" s="2" t="s">
        <v>317</v>
      </c>
      <c r="H39" s="2" t="s">
        <v>318</v>
      </c>
      <c r="I39" t="s">
        <v>629</v>
      </c>
      <c r="J39"/>
      <c r="K39"/>
      <c r="L39"/>
      <c r="M39"/>
      <c r="N39"/>
      <c r="O39"/>
      <c r="P39"/>
      <c r="Q39"/>
      <c r="R39"/>
      <c r="S39"/>
      <c r="T39"/>
      <c r="U39"/>
      <c r="V39"/>
      <c r="W39"/>
      <c r="X39"/>
    </row>
    <row r="40" spans="1:24" s="25" customFormat="1" x14ac:dyDescent="0.25">
      <c r="A40" s="24" t="s">
        <v>637</v>
      </c>
      <c r="B40" s="24" t="s">
        <v>638</v>
      </c>
      <c r="C40" s="24" t="s">
        <v>639</v>
      </c>
      <c r="D40" s="24" t="str">
        <f>"2016 Apr"</f>
        <v>2016 Apr</v>
      </c>
      <c r="E40" s="24" t="s">
        <v>640</v>
      </c>
      <c r="F40" s="24" t="s">
        <v>641</v>
      </c>
      <c r="G40" s="24"/>
      <c r="H40" s="24" t="s">
        <v>642</v>
      </c>
      <c r="I40" s="24" t="s">
        <v>223</v>
      </c>
      <c r="J40" s="24"/>
      <c r="K40" s="24"/>
      <c r="L40" s="24"/>
      <c r="M40" s="24"/>
      <c r="N40" s="24"/>
      <c r="O40" s="24"/>
      <c r="P40" s="24"/>
      <c r="Q40" s="24"/>
      <c r="R40" s="24"/>
      <c r="S40" s="24"/>
      <c r="T40" s="24"/>
      <c r="U40" s="24"/>
      <c r="V40" s="24"/>
      <c r="W40" s="24"/>
      <c r="X40" s="24"/>
    </row>
    <row r="41" spans="1:24" s="19" customFormat="1" x14ac:dyDescent="0.25">
      <c r="A41" s="18" t="s">
        <v>683</v>
      </c>
      <c r="B41" s="18" t="s">
        <v>684</v>
      </c>
      <c r="C41" s="18" t="s">
        <v>685</v>
      </c>
      <c r="D41" s="18" t="str">
        <f>"2018 May"</f>
        <v>2018 May</v>
      </c>
      <c r="E41" s="18" t="s">
        <v>686</v>
      </c>
      <c r="F41" s="18" t="s">
        <v>687</v>
      </c>
      <c r="G41" s="18"/>
      <c r="H41" s="18" t="s">
        <v>688</v>
      </c>
      <c r="I41" s="18" t="s">
        <v>911</v>
      </c>
      <c r="J41" s="18"/>
      <c r="K41" s="18"/>
      <c r="L41" s="18"/>
      <c r="M41" s="18"/>
      <c r="N41" s="18"/>
      <c r="O41" s="18"/>
      <c r="P41" s="18"/>
      <c r="Q41" s="18"/>
      <c r="R41" s="18"/>
      <c r="S41" s="18"/>
      <c r="T41" s="18"/>
      <c r="U41" s="18"/>
      <c r="V41" s="18"/>
      <c r="W41" s="18"/>
      <c r="X41" s="18"/>
    </row>
    <row r="42" spans="1:24" s="21" customFormat="1" x14ac:dyDescent="0.25">
      <c r="A42" s="20" t="s">
        <v>535</v>
      </c>
      <c r="B42" s="20" t="s">
        <v>536</v>
      </c>
      <c r="C42" s="20" t="s">
        <v>537</v>
      </c>
      <c r="D42" s="20" t="str">
        <f>"2019 Feb 21"</f>
        <v>2019 Feb 21</v>
      </c>
      <c r="E42" s="20" t="s">
        <v>538</v>
      </c>
      <c r="F42" s="20" t="s">
        <v>539</v>
      </c>
      <c r="G42" s="20"/>
      <c r="H42" s="20" t="s">
        <v>540</v>
      </c>
      <c r="I42" s="20" t="s">
        <v>517</v>
      </c>
      <c r="J42" s="20"/>
      <c r="K42" s="20"/>
      <c r="L42" s="20"/>
      <c r="M42" s="20"/>
      <c r="N42" s="20"/>
      <c r="O42" s="20"/>
      <c r="P42" s="20"/>
      <c r="Q42" s="20"/>
      <c r="R42" s="20"/>
      <c r="S42" s="20"/>
      <c r="T42" s="20"/>
      <c r="U42" s="20"/>
      <c r="V42" s="20"/>
      <c r="W42" s="20"/>
      <c r="X42" s="20"/>
    </row>
    <row r="43" spans="1:24" s="14" customFormat="1" x14ac:dyDescent="0.25">
      <c r="A43" s="13" t="s">
        <v>663</v>
      </c>
      <c r="B43" s="13" t="s">
        <v>664</v>
      </c>
      <c r="C43" s="13" t="s">
        <v>25</v>
      </c>
      <c r="D43" s="13" t="str">
        <f>"2015"</f>
        <v>2015</v>
      </c>
      <c r="E43" s="13" t="s">
        <v>665</v>
      </c>
      <c r="F43" s="13" t="s">
        <v>666</v>
      </c>
      <c r="G43" s="13"/>
      <c r="H43" s="13" t="s">
        <v>667</v>
      </c>
      <c r="I43" s="13" t="s">
        <v>560</v>
      </c>
      <c r="J43" s="13"/>
      <c r="K43" s="13"/>
      <c r="L43" s="13"/>
      <c r="M43" s="13"/>
      <c r="N43" s="13"/>
      <c r="O43" s="13"/>
      <c r="P43" s="13"/>
      <c r="Q43" s="13"/>
      <c r="R43" s="13"/>
      <c r="S43" s="13"/>
      <c r="T43" s="13"/>
      <c r="U43" s="13"/>
      <c r="V43" s="13"/>
      <c r="W43" s="13"/>
      <c r="X43" s="13"/>
    </row>
    <row r="44" spans="1:24" s="10" customFormat="1" x14ac:dyDescent="0.25">
      <c r="A44" s="1" t="s">
        <v>644</v>
      </c>
      <c r="B44" s="1" t="s">
        <v>1072</v>
      </c>
      <c r="C44" s="1" t="s">
        <v>1073</v>
      </c>
      <c r="D44" s="1" t="str">
        <f>"Jul2019"</f>
        <v>Jul2019</v>
      </c>
      <c r="E44" s="1">
        <v>8</v>
      </c>
      <c r="F44" s="1" t="s">
        <v>645</v>
      </c>
      <c r="G44" s="1"/>
      <c r="H44" s="1" t="s">
        <v>1074</v>
      </c>
      <c r="I44" s="1" t="s">
        <v>1075</v>
      </c>
      <c r="J44" s="1"/>
      <c r="K44" s="1"/>
      <c r="L44" s="1"/>
      <c r="M44" s="1"/>
      <c r="N44" s="1"/>
      <c r="O44" s="1"/>
      <c r="P44" s="1"/>
      <c r="Q44" s="1"/>
      <c r="R44" s="1"/>
      <c r="S44" s="1"/>
      <c r="T44" s="1"/>
      <c r="U44" s="1"/>
      <c r="V44" s="1"/>
      <c r="W44" s="1"/>
      <c r="X44" s="1"/>
    </row>
    <row r="45" spans="1:24" x14ac:dyDescent="0.25">
      <c r="A45" s="2" t="s">
        <v>178</v>
      </c>
      <c r="B45" s="2" t="s">
        <v>179</v>
      </c>
      <c r="C45" s="2" t="s">
        <v>180</v>
      </c>
      <c r="D45" s="3" t="str">
        <f>"6/12/2020"</f>
        <v>6/12/2020</v>
      </c>
      <c r="E45" s="2" t="s">
        <v>181</v>
      </c>
      <c r="G45" s="2" t="s">
        <v>182</v>
      </c>
      <c r="H45" s="2" t="s">
        <v>183</v>
      </c>
      <c r="I45" t="s">
        <v>508</v>
      </c>
      <c r="J45"/>
      <c r="K45"/>
      <c r="L45"/>
      <c r="M45"/>
      <c r="N45"/>
      <c r="O45"/>
      <c r="P45"/>
      <c r="Q45"/>
      <c r="R45"/>
      <c r="S45"/>
      <c r="T45"/>
      <c r="U45"/>
      <c r="V45"/>
      <c r="W45"/>
      <c r="X45"/>
    </row>
    <row r="46" spans="1:24" s="19" customFormat="1" x14ac:dyDescent="0.25">
      <c r="A46" s="18" t="s">
        <v>1060</v>
      </c>
      <c r="B46" s="18" t="s">
        <v>1061</v>
      </c>
      <c r="C46" s="18" t="s">
        <v>1062</v>
      </c>
      <c r="D46" s="18" t="str">
        <f>"2019 Jul"</f>
        <v>2019 Jul</v>
      </c>
      <c r="E46" s="18">
        <v>14</v>
      </c>
      <c r="F46" s="18" t="s">
        <v>1063</v>
      </c>
      <c r="G46" s="18"/>
      <c r="H46" s="18" t="s">
        <v>1064</v>
      </c>
      <c r="I46" s="18" t="s">
        <v>1065</v>
      </c>
      <c r="J46" s="18"/>
      <c r="K46" s="18"/>
      <c r="L46" s="18"/>
      <c r="M46" s="18"/>
      <c r="N46" s="18"/>
      <c r="O46" s="18"/>
      <c r="P46" s="18"/>
      <c r="Q46" s="18"/>
      <c r="R46" s="18"/>
      <c r="S46" s="18"/>
      <c r="T46" s="18"/>
      <c r="U46" s="18"/>
      <c r="V46" s="18"/>
      <c r="W46" s="18"/>
      <c r="X46" s="18"/>
    </row>
    <row r="47" spans="1:24" x14ac:dyDescent="0.25">
      <c r="A47" t="s">
        <v>69</v>
      </c>
      <c r="B47" t="s">
        <v>70</v>
      </c>
      <c r="C47" t="s">
        <v>71</v>
      </c>
      <c r="D47" t="str">
        <f>"10 December 2018"</f>
        <v>10 December 2018</v>
      </c>
      <c r="E47">
        <v>644</v>
      </c>
      <c r="F47" t="s">
        <v>72</v>
      </c>
      <c r="G47"/>
      <c r="H47" t="s">
        <v>73</v>
      </c>
      <c r="I47" t="s">
        <v>74</v>
      </c>
      <c r="J47"/>
      <c r="K47"/>
      <c r="L47"/>
      <c r="M47"/>
      <c r="N47"/>
      <c r="O47"/>
      <c r="P47"/>
      <c r="Q47"/>
      <c r="R47"/>
      <c r="S47"/>
      <c r="T47"/>
      <c r="U47"/>
      <c r="V47"/>
      <c r="W47"/>
      <c r="X47"/>
    </row>
    <row r="48" spans="1:24" s="10" customFormat="1" x14ac:dyDescent="0.25">
      <c r="A48" s="1" t="s">
        <v>679</v>
      </c>
      <c r="B48" s="1" t="s">
        <v>680</v>
      </c>
      <c r="C48" s="1" t="s">
        <v>113</v>
      </c>
      <c r="D48" s="1" t="str">
        <f>"2017"</f>
        <v>2017</v>
      </c>
      <c r="E48" s="1"/>
      <c r="F48" s="1" t="s">
        <v>681</v>
      </c>
      <c r="G48" s="1"/>
      <c r="H48" s="1" t="s">
        <v>682</v>
      </c>
      <c r="I48" s="1" t="s">
        <v>797</v>
      </c>
      <c r="J48" s="1"/>
      <c r="K48" s="1"/>
      <c r="L48" s="1"/>
      <c r="M48" s="1"/>
      <c r="N48" s="1"/>
      <c r="O48" s="1"/>
      <c r="P48" s="1"/>
      <c r="Q48" s="1"/>
      <c r="R48" s="1"/>
      <c r="S48" s="1"/>
      <c r="T48" s="1"/>
      <c r="U48" s="1"/>
      <c r="V48" s="1"/>
      <c r="W48" s="1"/>
      <c r="X48" s="1"/>
    </row>
    <row r="49" spans="1:24" x14ac:dyDescent="0.25">
      <c r="A49" t="s">
        <v>918</v>
      </c>
      <c r="B49" t="s">
        <v>919</v>
      </c>
      <c r="C49" t="s">
        <v>920</v>
      </c>
      <c r="D49" t="str">
        <f>"2020"</f>
        <v>2020</v>
      </c>
      <c r="E49" t="s">
        <v>921</v>
      </c>
      <c r="F49" t="s">
        <v>922</v>
      </c>
      <c r="G49"/>
      <c r="H49" t="s">
        <v>923</v>
      </c>
      <c r="I49" t="s">
        <v>424</v>
      </c>
      <c r="J49"/>
      <c r="K49"/>
      <c r="L49"/>
      <c r="M49"/>
      <c r="N49"/>
      <c r="O49"/>
      <c r="P49"/>
      <c r="Q49"/>
      <c r="R49"/>
      <c r="S49"/>
      <c r="T49"/>
      <c r="U49"/>
      <c r="V49"/>
      <c r="W49"/>
      <c r="X49"/>
    </row>
    <row r="50" spans="1:24" s="19" customFormat="1" x14ac:dyDescent="0.25">
      <c r="A50" s="18" t="s">
        <v>1035</v>
      </c>
      <c r="B50" s="18" t="s">
        <v>1036</v>
      </c>
      <c r="C50" s="18" t="s">
        <v>191</v>
      </c>
      <c r="D50" s="18" t="str">
        <f>"3/26/2021"</f>
        <v>3/26/2021</v>
      </c>
      <c r="E50" s="18" t="s">
        <v>1037</v>
      </c>
      <c r="F50" s="18" t="s">
        <v>1038</v>
      </c>
      <c r="G50" s="18"/>
      <c r="H50" s="18" t="s">
        <v>1039</v>
      </c>
      <c r="I50" s="18" t="s">
        <v>1040</v>
      </c>
      <c r="J50" s="18"/>
      <c r="K50" s="18"/>
      <c r="L50" s="18"/>
      <c r="M50" s="18"/>
      <c r="N50" s="18"/>
      <c r="O50" s="18"/>
      <c r="P50" s="18"/>
      <c r="Q50" s="18"/>
      <c r="R50" s="18"/>
      <c r="S50" s="18"/>
      <c r="T50" s="18"/>
      <c r="U50" s="18"/>
      <c r="V50" s="18"/>
      <c r="W50" s="18"/>
      <c r="X50" s="18"/>
    </row>
    <row r="51" spans="1:24" x14ac:dyDescent="0.25">
      <c r="A51" t="s">
        <v>691</v>
      </c>
      <c r="B51" t="s">
        <v>692</v>
      </c>
      <c r="C51" t="s">
        <v>693</v>
      </c>
      <c r="D51" t="str">
        <f>"2016"</f>
        <v>2016</v>
      </c>
      <c r="E51" t="s">
        <v>694</v>
      </c>
      <c r="F51" t="s">
        <v>695</v>
      </c>
      <c r="G51"/>
      <c r="H51" t="s">
        <v>696</v>
      </c>
      <c r="I51" t="s">
        <v>711</v>
      </c>
      <c r="J51"/>
      <c r="K51"/>
      <c r="L51"/>
      <c r="M51"/>
      <c r="N51"/>
      <c r="O51"/>
      <c r="P51"/>
      <c r="Q51"/>
      <c r="R51"/>
      <c r="S51"/>
      <c r="T51"/>
      <c r="U51"/>
      <c r="V51"/>
      <c r="W51"/>
      <c r="X51"/>
    </row>
    <row r="52" spans="1:24" s="10" customFormat="1" x14ac:dyDescent="0.25">
      <c r="A52" s="1" t="s">
        <v>148</v>
      </c>
      <c r="B52" s="1" t="s">
        <v>149</v>
      </c>
      <c r="C52" s="1" t="s">
        <v>52</v>
      </c>
      <c r="D52" s="1" t="str">
        <f>"2019 May 29"</f>
        <v>2019 May 29</v>
      </c>
      <c r="E52" s="1" t="s">
        <v>150</v>
      </c>
      <c r="F52" s="1" t="s">
        <v>151</v>
      </c>
      <c r="G52" s="1"/>
      <c r="H52" s="1" t="s">
        <v>152</v>
      </c>
      <c r="I52" s="1" t="s">
        <v>662</v>
      </c>
      <c r="J52" s="1"/>
      <c r="K52" s="1"/>
      <c r="L52" s="1"/>
      <c r="M52" s="1"/>
      <c r="N52" s="1"/>
      <c r="O52" s="1"/>
      <c r="P52" s="1"/>
      <c r="Q52" s="1"/>
      <c r="R52" s="1"/>
      <c r="S52" s="1"/>
      <c r="T52" s="1"/>
      <c r="U52" s="1"/>
      <c r="V52" s="1"/>
      <c r="W52" s="1"/>
      <c r="X52" s="1"/>
    </row>
    <row r="53" spans="1:24" s="10" customFormat="1" x14ac:dyDescent="0.25">
      <c r="A53" s="1" t="s">
        <v>1076</v>
      </c>
      <c r="B53" s="1" t="s">
        <v>1077</v>
      </c>
      <c r="C53" s="1" t="s">
        <v>1078</v>
      </c>
      <c r="D53" s="1" t="str">
        <f>"May2021"</f>
        <v>May2021</v>
      </c>
      <c r="E53" s="1">
        <v>10</v>
      </c>
      <c r="F53" s="1" t="s">
        <v>1079</v>
      </c>
      <c r="G53" s="1"/>
      <c r="H53" s="1" t="s">
        <v>1080</v>
      </c>
      <c r="I53" s="1" t="s">
        <v>1081</v>
      </c>
      <c r="J53" s="1"/>
      <c r="K53" s="1"/>
      <c r="L53" s="1"/>
      <c r="M53" s="1"/>
      <c r="N53" s="1"/>
      <c r="O53" s="1"/>
      <c r="P53" s="1"/>
      <c r="Q53" s="1"/>
      <c r="R53" s="1"/>
      <c r="S53" s="1"/>
      <c r="T53" s="1"/>
      <c r="U53" s="1"/>
      <c r="V53" s="1"/>
      <c r="W53" s="1"/>
      <c r="X53" s="1"/>
    </row>
    <row r="54" spans="1:24" x14ac:dyDescent="0.25">
      <c r="A54" t="s">
        <v>674</v>
      </c>
      <c r="B54" t="s">
        <v>675</v>
      </c>
      <c r="C54" t="s">
        <v>625</v>
      </c>
      <c r="D54" t="str">
        <f>"Mar2015"</f>
        <v>Mar2015</v>
      </c>
      <c r="E54" t="s">
        <v>676</v>
      </c>
      <c r="F54" t="s">
        <v>677</v>
      </c>
      <c r="G54"/>
      <c r="H54" t="s">
        <v>678</v>
      </c>
      <c r="I54" t="s">
        <v>707</v>
      </c>
      <c r="J54"/>
      <c r="K54"/>
      <c r="L54"/>
      <c r="M54"/>
      <c r="N54"/>
      <c r="O54"/>
      <c r="P54"/>
      <c r="Q54"/>
      <c r="R54"/>
      <c r="S54"/>
      <c r="T54"/>
      <c r="U54"/>
      <c r="V54"/>
      <c r="W54"/>
      <c r="X54"/>
    </row>
    <row r="55" spans="1:24" x14ac:dyDescent="0.25">
      <c r="A55" t="s">
        <v>669</v>
      </c>
      <c r="B55" t="s">
        <v>670</v>
      </c>
      <c r="C55" t="s">
        <v>625</v>
      </c>
      <c r="D55" t="str">
        <f>"Jun2020"</f>
        <v>Jun2020</v>
      </c>
      <c r="E55" t="s">
        <v>671</v>
      </c>
      <c r="F55" t="s">
        <v>672</v>
      </c>
      <c r="G55"/>
      <c r="H55" t="s">
        <v>673</v>
      </c>
      <c r="I55" t="s">
        <v>546</v>
      </c>
      <c r="J55"/>
      <c r="K55"/>
      <c r="L55"/>
      <c r="M55"/>
      <c r="N55"/>
      <c r="O55"/>
      <c r="P55"/>
      <c r="Q55"/>
      <c r="R55"/>
      <c r="S55"/>
      <c r="T55"/>
      <c r="U55"/>
      <c r="V55"/>
      <c r="W55"/>
      <c r="X55"/>
    </row>
    <row r="56" spans="1:24" s="10" customFormat="1" x14ac:dyDescent="0.25">
      <c r="A56" s="10" t="s">
        <v>195</v>
      </c>
      <c r="B56" s="10" t="s">
        <v>196</v>
      </c>
      <c r="C56" s="10" t="s">
        <v>197</v>
      </c>
      <c r="D56" s="11" t="str">
        <f>"10/29/2018"</f>
        <v>10/29/2018</v>
      </c>
      <c r="E56" s="10" t="s">
        <v>198</v>
      </c>
      <c r="G56" s="10" t="s">
        <v>199</v>
      </c>
      <c r="H56" s="10" t="s">
        <v>200</v>
      </c>
      <c r="I56" s="1" t="s">
        <v>306</v>
      </c>
      <c r="J56" s="1"/>
      <c r="K56" s="1"/>
      <c r="L56" s="1"/>
      <c r="M56" s="1"/>
      <c r="N56" s="1"/>
      <c r="O56" s="1"/>
      <c r="P56" s="1"/>
      <c r="Q56" s="1"/>
      <c r="R56" s="1"/>
      <c r="S56" s="1"/>
      <c r="T56" s="1"/>
      <c r="U56" s="1"/>
      <c r="V56" s="1"/>
      <c r="W56" s="1"/>
      <c r="X56" s="1"/>
    </row>
    <row r="57" spans="1:24" x14ac:dyDescent="0.25">
      <c r="A57" t="s">
        <v>1014</v>
      </c>
      <c r="B57" t="s">
        <v>1015</v>
      </c>
      <c r="C57" t="s">
        <v>1016</v>
      </c>
      <c r="D57" t="str">
        <f>"2016"</f>
        <v>2016</v>
      </c>
      <c r="E57" t="s">
        <v>1017</v>
      </c>
      <c r="F57" t="s">
        <v>1018</v>
      </c>
      <c r="G57"/>
      <c r="H57" t="s">
        <v>1019</v>
      </c>
      <c r="I57" t="s">
        <v>1020</v>
      </c>
      <c r="J57"/>
      <c r="K57"/>
      <c r="L57"/>
      <c r="M57"/>
      <c r="N57"/>
      <c r="O57"/>
      <c r="P57"/>
      <c r="Q57"/>
      <c r="R57"/>
      <c r="S57"/>
      <c r="T57"/>
      <c r="U57"/>
      <c r="V57"/>
      <c r="W57"/>
      <c r="X57"/>
    </row>
    <row r="58" spans="1:24" s="10" customFormat="1" x14ac:dyDescent="0.25">
      <c r="A58" s="1" t="s">
        <v>986</v>
      </c>
      <c r="B58" s="1" t="s">
        <v>987</v>
      </c>
      <c r="C58" s="1" t="s">
        <v>25</v>
      </c>
      <c r="D58" s="1" t="str">
        <f>"Mar2015"</f>
        <v>Mar2015</v>
      </c>
      <c r="E58" s="1" t="s">
        <v>988</v>
      </c>
      <c r="F58" s="1" t="s">
        <v>989</v>
      </c>
      <c r="G58" s="1" t="s">
        <v>990</v>
      </c>
      <c r="H58" s="1" t="s">
        <v>991</v>
      </c>
      <c r="I58" s="1" t="s">
        <v>992</v>
      </c>
      <c r="J58" s="1"/>
      <c r="K58" s="1"/>
      <c r="L58" s="1"/>
      <c r="M58" s="1"/>
      <c r="N58" s="1"/>
      <c r="O58" s="1"/>
      <c r="P58" s="1"/>
      <c r="Q58" s="1"/>
      <c r="R58" s="1"/>
      <c r="S58" s="1"/>
      <c r="T58" s="1"/>
      <c r="U58" s="1"/>
      <c r="V58" s="1"/>
      <c r="W58" s="1"/>
      <c r="X58" s="1"/>
    </row>
    <row r="59" spans="1:24" s="10" customFormat="1" x14ac:dyDescent="0.25">
      <c r="A59" s="1" t="s">
        <v>111</v>
      </c>
      <c r="B59" s="1" t="s">
        <v>112</v>
      </c>
      <c r="C59" s="1" t="s">
        <v>113</v>
      </c>
      <c r="D59" s="1" t="str">
        <f>"2017"</f>
        <v>2017</v>
      </c>
      <c r="E59" s="1"/>
      <c r="F59" s="1" t="s">
        <v>114</v>
      </c>
      <c r="G59" s="1"/>
      <c r="H59" s="1" t="s">
        <v>115</v>
      </c>
      <c r="I59" s="1" t="s">
        <v>723</v>
      </c>
      <c r="J59" s="1"/>
      <c r="K59" s="1"/>
      <c r="L59" s="1"/>
      <c r="M59" s="1"/>
      <c r="N59" s="1"/>
      <c r="O59" s="1"/>
      <c r="P59" s="1"/>
      <c r="Q59" s="1"/>
      <c r="R59" s="1"/>
      <c r="S59" s="1"/>
      <c r="T59" s="1"/>
      <c r="U59" s="1"/>
      <c r="V59" s="1"/>
      <c r="W59" s="1"/>
      <c r="X59" s="1"/>
    </row>
    <row r="60" spans="1:24" x14ac:dyDescent="0.25">
      <c r="A60" s="2" t="s">
        <v>170</v>
      </c>
      <c r="B60" s="2" t="s">
        <v>171</v>
      </c>
      <c r="C60" s="2" t="s">
        <v>172</v>
      </c>
      <c r="D60" s="3" t="str">
        <f>"Jan2020"</f>
        <v>Jan2020</v>
      </c>
      <c r="E60" s="2" t="s">
        <v>173</v>
      </c>
      <c r="G60" s="2" t="s">
        <v>174</v>
      </c>
      <c r="H60" s="2" t="s">
        <v>175</v>
      </c>
      <c r="I60" t="s">
        <v>853</v>
      </c>
      <c r="J60"/>
      <c r="K60"/>
      <c r="L60"/>
      <c r="M60"/>
      <c r="N60"/>
      <c r="O60"/>
      <c r="P60"/>
      <c r="Q60"/>
      <c r="R60"/>
      <c r="S60"/>
      <c r="T60"/>
      <c r="U60"/>
      <c r="V60"/>
      <c r="W60"/>
      <c r="X60"/>
    </row>
    <row r="61" spans="1:24" s="10" customFormat="1" x14ac:dyDescent="0.25">
      <c r="A61" s="1" t="s">
        <v>23</v>
      </c>
      <c r="B61" s="1" t="s">
        <v>24</v>
      </c>
      <c r="C61" s="1" t="s">
        <v>25</v>
      </c>
      <c r="D61" s="1" t="str">
        <f>"2016 Nov"</f>
        <v>2016 Nov</v>
      </c>
      <c r="E61" s="1" t="s">
        <v>26</v>
      </c>
      <c r="F61" s="1" t="s">
        <v>27</v>
      </c>
      <c r="G61" s="1"/>
      <c r="H61" s="1" t="s">
        <v>28</v>
      </c>
      <c r="I61" s="1" t="s">
        <v>47</v>
      </c>
      <c r="J61" s="1"/>
      <c r="K61" s="1"/>
      <c r="L61" s="1"/>
      <c r="M61" s="1"/>
      <c r="N61" s="1"/>
      <c r="O61" s="1"/>
      <c r="P61" s="1"/>
      <c r="Q61" s="1"/>
      <c r="R61" s="1"/>
      <c r="S61" s="1"/>
      <c r="T61" s="1"/>
      <c r="U61" s="1"/>
      <c r="V61" s="1"/>
      <c r="W61" s="1"/>
      <c r="X61" s="1"/>
    </row>
    <row r="62" spans="1:24" s="10" customFormat="1" x14ac:dyDescent="0.25">
      <c r="A62" s="1" t="s">
        <v>963</v>
      </c>
      <c r="B62" s="1" t="s">
        <v>964</v>
      </c>
      <c r="C62" s="1" t="s">
        <v>701</v>
      </c>
      <c r="D62" s="1" t="str">
        <f>"2017 Apr 05"</f>
        <v>2017 Apr 05</v>
      </c>
      <c r="E62" s="1" t="s">
        <v>965</v>
      </c>
      <c r="F62" s="1" t="s">
        <v>966</v>
      </c>
      <c r="G62" s="1"/>
      <c r="H62" s="1" t="s">
        <v>967</v>
      </c>
      <c r="I62" s="1" t="s">
        <v>968</v>
      </c>
      <c r="J62" s="1"/>
      <c r="K62" s="1"/>
      <c r="L62" s="1"/>
      <c r="M62" s="1"/>
      <c r="N62" s="1"/>
      <c r="O62" s="1"/>
      <c r="P62" s="1"/>
      <c r="Q62" s="1"/>
      <c r="R62" s="1"/>
      <c r="S62" s="1"/>
      <c r="T62" s="1"/>
      <c r="U62" s="1"/>
      <c r="V62" s="1"/>
      <c r="W62" s="1"/>
      <c r="X62" s="1"/>
    </row>
    <row r="63" spans="1:24" s="10" customFormat="1" x14ac:dyDescent="0.25">
      <c r="A63" s="1" t="s">
        <v>1021</v>
      </c>
      <c r="B63" s="1" t="s">
        <v>1022</v>
      </c>
      <c r="C63" s="1" t="s">
        <v>280</v>
      </c>
      <c r="D63" s="1" t="str">
        <f>"2015 Apr 01"</f>
        <v>2015 Apr 01</v>
      </c>
      <c r="E63" s="1" t="s">
        <v>1023</v>
      </c>
      <c r="F63" s="1" t="s">
        <v>1024</v>
      </c>
      <c r="G63" s="1"/>
      <c r="H63" s="1" t="s">
        <v>1025</v>
      </c>
      <c r="I63" s="1" t="s">
        <v>1026</v>
      </c>
      <c r="J63" s="1"/>
      <c r="K63" s="1"/>
      <c r="L63" s="1"/>
      <c r="M63" s="1"/>
      <c r="N63" s="1"/>
      <c r="O63" s="1"/>
      <c r="P63" s="1"/>
      <c r="Q63" s="1"/>
      <c r="R63" s="1"/>
      <c r="S63" s="1"/>
      <c r="T63" s="1"/>
      <c r="U63" s="1"/>
      <c r="V63" s="1"/>
      <c r="W63" s="1"/>
      <c r="X63" s="1"/>
    </row>
    <row r="64" spans="1:24" s="19" customFormat="1" x14ac:dyDescent="0.25">
      <c r="A64" s="18" t="s">
        <v>605</v>
      </c>
      <c r="B64" s="18" t="s">
        <v>606</v>
      </c>
      <c r="C64" s="18" t="s">
        <v>10</v>
      </c>
      <c r="D64" s="18" t="str">
        <f>"15 March 2015"</f>
        <v>15 March 2015</v>
      </c>
      <c r="E64" s="18" t="s">
        <v>607</v>
      </c>
      <c r="F64" s="18" t="s">
        <v>608</v>
      </c>
      <c r="G64" s="18"/>
      <c r="H64" s="18" t="s">
        <v>609</v>
      </c>
      <c r="I64" s="18" t="s">
        <v>493</v>
      </c>
      <c r="J64" s="18"/>
      <c r="K64" s="18"/>
      <c r="L64" s="18"/>
      <c r="M64" s="18"/>
      <c r="N64" s="18"/>
      <c r="O64" s="18"/>
      <c r="P64" s="18"/>
      <c r="Q64" s="18"/>
      <c r="R64" s="18"/>
      <c r="S64" s="18"/>
      <c r="T64" s="18"/>
      <c r="U64" s="18"/>
      <c r="V64" s="18"/>
      <c r="W64" s="18"/>
      <c r="X64" s="18"/>
    </row>
    <row r="65" spans="1:37" s="10" customFormat="1" x14ac:dyDescent="0.25">
      <c r="A65" s="10" t="s">
        <v>252</v>
      </c>
      <c r="B65" s="10" t="s">
        <v>343</v>
      </c>
      <c r="C65" s="10" t="s">
        <v>344</v>
      </c>
      <c r="D65" s="11" t="str">
        <f>"2020"</f>
        <v>2020</v>
      </c>
      <c r="E65" s="10" t="s">
        <v>255</v>
      </c>
      <c r="F65" s="10" t="s">
        <v>345</v>
      </c>
      <c r="G65" s="10" t="s">
        <v>346</v>
      </c>
      <c r="H65" s="10" t="s">
        <v>347</v>
      </c>
      <c r="I65" s="1" t="s">
        <v>689</v>
      </c>
      <c r="J65" s="1"/>
      <c r="K65" s="1"/>
      <c r="L65" s="1"/>
      <c r="M65" s="1"/>
      <c r="N65" s="1"/>
      <c r="O65" s="1"/>
      <c r="P65" s="1"/>
      <c r="Q65" s="1"/>
      <c r="R65" s="1"/>
      <c r="S65" s="1"/>
      <c r="T65" s="1"/>
      <c r="U65" s="1"/>
      <c r="V65" s="1"/>
      <c r="W65" s="1"/>
      <c r="X65" s="1"/>
    </row>
    <row r="66" spans="1:37" s="19" customFormat="1" x14ac:dyDescent="0.25">
      <c r="A66" s="18" t="s">
        <v>67</v>
      </c>
      <c r="B66" s="18" t="s">
        <v>872</v>
      </c>
      <c r="C66" s="18" t="s">
        <v>873</v>
      </c>
      <c r="D66" s="18" t="str">
        <f>"Nov2017"</f>
        <v>Nov2017</v>
      </c>
      <c r="E66" s="18" t="s">
        <v>68</v>
      </c>
      <c r="F66" s="18" t="s">
        <v>874</v>
      </c>
      <c r="G66" s="18"/>
      <c r="H66" s="18" t="s">
        <v>875</v>
      </c>
      <c r="I66" s="18" t="s">
        <v>633</v>
      </c>
      <c r="J66" s="18"/>
      <c r="K66" s="18"/>
      <c r="L66" s="18"/>
      <c r="M66" s="18"/>
      <c r="N66" s="18"/>
      <c r="O66" s="18"/>
      <c r="P66" s="18"/>
      <c r="Q66" s="18"/>
      <c r="R66" s="18"/>
      <c r="S66" s="18"/>
      <c r="T66" s="18"/>
      <c r="U66" s="18"/>
      <c r="V66" s="18"/>
      <c r="W66" s="18"/>
      <c r="X66" s="18"/>
    </row>
    <row r="67" spans="1:37" x14ac:dyDescent="0.25">
      <c r="A67" s="2" t="s">
        <v>247</v>
      </c>
      <c r="B67" s="2" t="s">
        <v>248</v>
      </c>
      <c r="C67" s="2" t="s">
        <v>226</v>
      </c>
      <c r="D67" s="3" t="str">
        <f>"2019 Jun"</f>
        <v>2019 Jun</v>
      </c>
      <c r="E67" s="2" t="s">
        <v>249</v>
      </c>
      <c r="G67" s="2" t="s">
        <v>250</v>
      </c>
      <c r="H67" s="2" t="s">
        <v>251</v>
      </c>
      <c r="I67" t="s">
        <v>668</v>
      </c>
      <c r="J67"/>
      <c r="K67"/>
      <c r="L67"/>
      <c r="M67"/>
      <c r="N67"/>
      <c r="O67"/>
      <c r="P67"/>
      <c r="Q67"/>
      <c r="R67"/>
      <c r="S67"/>
      <c r="T67"/>
      <c r="U67"/>
      <c r="V67"/>
      <c r="W67"/>
      <c r="X67"/>
    </row>
    <row r="68" spans="1:37" s="10" customFormat="1" x14ac:dyDescent="0.25">
      <c r="A68" s="1" t="s">
        <v>779</v>
      </c>
      <c r="B68" s="1" t="s">
        <v>780</v>
      </c>
      <c r="C68" s="1" t="s">
        <v>454</v>
      </c>
      <c r="D68" s="1" t="str">
        <f>"2019 May"</f>
        <v>2019 May</v>
      </c>
      <c r="E68" s="1" t="s">
        <v>781</v>
      </c>
      <c r="F68" s="1" t="s">
        <v>782</v>
      </c>
      <c r="G68" s="1"/>
      <c r="H68" s="1" t="s">
        <v>783</v>
      </c>
      <c r="I68" s="1" t="s">
        <v>589</v>
      </c>
      <c r="J68" s="1"/>
      <c r="K68" s="1"/>
      <c r="L68" s="1"/>
      <c r="M68" s="1"/>
      <c r="N68" s="1"/>
      <c r="O68" s="1"/>
      <c r="P68" s="1"/>
      <c r="Q68" s="1"/>
      <c r="R68" s="1"/>
      <c r="S68" s="1"/>
      <c r="T68" s="1"/>
      <c r="U68" s="1"/>
      <c r="V68" s="1"/>
      <c r="W68" s="1"/>
      <c r="X68" s="1"/>
    </row>
    <row r="69" spans="1:37" s="10" customFormat="1" x14ac:dyDescent="0.25">
      <c r="A69" s="10" t="s">
        <v>283</v>
      </c>
      <c r="B69" s="10" t="s">
        <v>284</v>
      </c>
      <c r="C69" s="10" t="s">
        <v>285</v>
      </c>
      <c r="D69" s="11" t="str">
        <f>"2016 May 24"</f>
        <v>2016 May 24</v>
      </c>
      <c r="E69" s="10" t="s">
        <v>286</v>
      </c>
      <c r="G69" s="10" t="s">
        <v>287</v>
      </c>
      <c r="H69" s="10" t="s">
        <v>288</v>
      </c>
      <c r="I69" s="1" t="s">
        <v>468</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x14ac:dyDescent="0.25">
      <c r="A70" s="2" t="s">
        <v>139</v>
      </c>
      <c r="B70" s="2" t="s">
        <v>140</v>
      </c>
      <c r="C70" s="2" t="s">
        <v>52</v>
      </c>
      <c r="D70" s="3" t="str">
        <f>"2016 Jun 29"</f>
        <v>2016 Jun 29</v>
      </c>
      <c r="E70" s="2" t="s">
        <v>141</v>
      </c>
      <c r="G70" s="2" t="s">
        <v>142</v>
      </c>
      <c r="H70" s="2" t="s">
        <v>143</v>
      </c>
      <c r="I70" t="s">
        <v>74</v>
      </c>
      <c r="J70"/>
      <c r="K70"/>
      <c r="L70"/>
      <c r="M70"/>
      <c r="N70"/>
      <c r="O70"/>
      <c r="P70"/>
      <c r="Q70"/>
      <c r="R70"/>
      <c r="S70"/>
      <c r="T70"/>
      <c r="U70"/>
      <c r="V70"/>
      <c r="W70"/>
      <c r="X70"/>
      <c r="Y70"/>
      <c r="Z70"/>
      <c r="AA70"/>
      <c r="AB70"/>
      <c r="AC70"/>
      <c r="AD70"/>
      <c r="AE70"/>
      <c r="AF70"/>
      <c r="AG70"/>
      <c r="AH70"/>
      <c r="AI70"/>
      <c r="AJ70"/>
      <c r="AK70"/>
    </row>
    <row r="71" spans="1:37" s="19" customFormat="1" x14ac:dyDescent="0.25">
      <c r="A71" s="19" t="s">
        <v>81</v>
      </c>
      <c r="B71" s="19" t="s">
        <v>82</v>
      </c>
      <c r="C71" s="19" t="s">
        <v>52</v>
      </c>
      <c r="D71" s="23" t="str">
        <f>"2020 Oct 15"</f>
        <v>2020 Oct 15</v>
      </c>
      <c r="E71" s="19" t="s">
        <v>83</v>
      </c>
      <c r="G71" s="19" t="s">
        <v>84</v>
      </c>
      <c r="H71" s="19" t="s">
        <v>85</v>
      </c>
      <c r="I71" s="18" t="s">
        <v>521</v>
      </c>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row>
    <row r="72" spans="1:37" x14ac:dyDescent="0.25">
      <c r="A72" s="2" t="s">
        <v>184</v>
      </c>
      <c r="B72" s="2" t="s">
        <v>185</v>
      </c>
      <c r="C72" s="2" t="s">
        <v>37</v>
      </c>
      <c r="D72" s="3" t="str">
        <f>"Jul2016"</f>
        <v>Jul2016</v>
      </c>
      <c r="E72" s="2" t="s">
        <v>186</v>
      </c>
      <c r="G72" s="2" t="s">
        <v>187</v>
      </c>
      <c r="H72" s="2" t="s">
        <v>188</v>
      </c>
      <c r="I72" t="s">
        <v>474</v>
      </c>
      <c r="J72"/>
      <c r="K72"/>
      <c r="L72"/>
      <c r="M72"/>
      <c r="N72"/>
      <c r="O72"/>
      <c r="P72"/>
      <c r="Q72"/>
      <c r="R72"/>
      <c r="S72"/>
      <c r="T72"/>
      <c r="U72"/>
      <c r="V72"/>
      <c r="W72"/>
      <c r="X72"/>
      <c r="Y72"/>
      <c r="Z72"/>
      <c r="AA72"/>
      <c r="AB72"/>
      <c r="AC72"/>
      <c r="AD72"/>
      <c r="AE72"/>
      <c r="AF72"/>
      <c r="AG72"/>
      <c r="AH72"/>
      <c r="AI72"/>
      <c r="AJ72"/>
      <c r="AK72"/>
    </row>
    <row r="73" spans="1:37" x14ac:dyDescent="0.25">
      <c r="A73" t="s">
        <v>843</v>
      </c>
      <c r="B73" t="s">
        <v>844</v>
      </c>
      <c r="C73" t="s">
        <v>845</v>
      </c>
      <c r="D73" t="str">
        <f>"2018"</f>
        <v>2018</v>
      </c>
      <c r="E73" t="s">
        <v>846</v>
      </c>
      <c r="F73"/>
      <c r="G73"/>
      <c r="H73" t="s">
        <v>847</v>
      </c>
      <c r="I73" t="s">
        <v>895</v>
      </c>
      <c r="J73"/>
      <c r="K73"/>
      <c r="L73"/>
      <c r="M73"/>
      <c r="N73"/>
      <c r="O73"/>
      <c r="P73"/>
      <c r="Q73"/>
      <c r="R73"/>
      <c r="S73"/>
      <c r="T73"/>
      <c r="U73"/>
      <c r="V73"/>
      <c r="W73"/>
      <c r="X73"/>
      <c r="Y73"/>
      <c r="Z73"/>
      <c r="AA73"/>
      <c r="AB73"/>
      <c r="AC73"/>
      <c r="AD73"/>
      <c r="AE73"/>
      <c r="AF73"/>
      <c r="AG73"/>
      <c r="AH73"/>
      <c r="AI73"/>
      <c r="AJ73"/>
      <c r="AK73"/>
    </row>
    <row r="74" spans="1:37" s="15" customFormat="1" x14ac:dyDescent="0.25">
      <c r="A74" s="15" t="s">
        <v>372</v>
      </c>
      <c r="B74" s="22" t="s">
        <v>373</v>
      </c>
      <c r="C74" s="22" t="s">
        <v>374</v>
      </c>
      <c r="D74" s="22" t="str">
        <f>"Nov2012"</f>
        <v>Nov2012</v>
      </c>
      <c r="E74" s="22" t="s">
        <v>375</v>
      </c>
      <c r="F74" s="22" t="s">
        <v>376</v>
      </c>
      <c r="G74" s="22"/>
      <c r="H74" s="22" t="s">
        <v>377</v>
      </c>
      <c r="I74" s="17" t="s">
        <v>29</v>
      </c>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row>
    <row r="75" spans="1:37" s="19" customFormat="1" x14ac:dyDescent="0.25">
      <c r="A75" s="18" t="s">
        <v>826</v>
      </c>
      <c r="B75" s="18" t="s">
        <v>827</v>
      </c>
      <c r="C75" s="18" t="s">
        <v>25</v>
      </c>
      <c r="D75" s="18" t="str">
        <f>"2017 Jun"</f>
        <v>2017 Jun</v>
      </c>
      <c r="E75" s="18" t="s">
        <v>828</v>
      </c>
      <c r="F75" s="18" t="s">
        <v>829</v>
      </c>
      <c r="G75" s="18"/>
      <c r="H75" s="18" t="s">
        <v>830</v>
      </c>
      <c r="I75" s="18" t="s">
        <v>876</v>
      </c>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row>
    <row r="76" spans="1:37" s="10" customFormat="1" x14ac:dyDescent="0.25">
      <c r="A76" s="10" t="s">
        <v>50</v>
      </c>
      <c r="B76" s="10" t="s">
        <v>51</v>
      </c>
      <c r="C76" s="10" t="s">
        <v>52</v>
      </c>
      <c r="D76" s="11" t="str">
        <f>"2020 Nov 26"</f>
        <v>2020 Nov 26</v>
      </c>
      <c r="E76" s="10" t="s">
        <v>53</v>
      </c>
      <c r="G76" s="10" t="s">
        <v>54</v>
      </c>
      <c r="H76" s="10" t="s">
        <v>55</v>
      </c>
      <c r="I76" s="1" t="s">
        <v>635</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s="19" customFormat="1" x14ac:dyDescent="0.25">
      <c r="A77" s="18" t="s">
        <v>930</v>
      </c>
      <c r="B77" s="18" t="s">
        <v>931</v>
      </c>
      <c r="C77" s="18" t="s">
        <v>932</v>
      </c>
      <c r="D77" s="18" t="str">
        <f>"2019 Apr"</f>
        <v>2019 Apr</v>
      </c>
      <c r="E77" s="18" t="s">
        <v>933</v>
      </c>
      <c r="F77" s="18" t="s">
        <v>934</v>
      </c>
      <c r="G77" s="18"/>
      <c r="H77" s="18" t="s">
        <v>935</v>
      </c>
      <c r="I77" s="18" t="s">
        <v>936</v>
      </c>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row>
    <row r="78" spans="1:37" x14ac:dyDescent="0.25">
      <c r="A78" t="s">
        <v>654</v>
      </c>
      <c r="B78" t="s">
        <v>655</v>
      </c>
      <c r="C78" t="s">
        <v>656</v>
      </c>
      <c r="D78" t="str">
        <f>"Nov2015"</f>
        <v>Nov2015</v>
      </c>
      <c r="E78" t="s">
        <v>657</v>
      </c>
      <c r="F78" t="s">
        <v>658</v>
      </c>
      <c r="G78"/>
      <c r="H78" t="s">
        <v>659</v>
      </c>
      <c r="I78" t="s">
        <v>581</v>
      </c>
      <c r="J78"/>
      <c r="K78"/>
      <c r="L78"/>
      <c r="M78"/>
      <c r="N78"/>
      <c r="O78"/>
      <c r="P78"/>
      <c r="Q78"/>
      <c r="R78"/>
      <c r="S78"/>
      <c r="T78"/>
      <c r="U78"/>
      <c r="V78"/>
      <c r="W78"/>
      <c r="X78"/>
      <c r="Y78"/>
      <c r="Z78"/>
      <c r="AA78"/>
      <c r="AB78"/>
      <c r="AC78"/>
      <c r="AD78"/>
      <c r="AE78"/>
      <c r="AF78"/>
      <c r="AG78"/>
      <c r="AH78"/>
      <c r="AI78"/>
      <c r="AJ78"/>
      <c r="AK78"/>
    </row>
    <row r="79" spans="1:37" x14ac:dyDescent="0.25">
      <c r="A79" t="s">
        <v>724</v>
      </c>
      <c r="B79" t="s">
        <v>725</v>
      </c>
      <c r="C79" t="s">
        <v>726</v>
      </c>
      <c r="D79" t="str">
        <f>"2018"</f>
        <v>2018</v>
      </c>
      <c r="E79" t="s">
        <v>727</v>
      </c>
      <c r="F79" t="s">
        <v>728</v>
      </c>
      <c r="G79"/>
      <c r="H79" t="s">
        <v>729</v>
      </c>
      <c r="I79" t="s">
        <v>712</v>
      </c>
      <c r="J79"/>
      <c r="K79"/>
      <c r="L79"/>
      <c r="M79"/>
      <c r="N79"/>
      <c r="O79"/>
      <c r="P79"/>
      <c r="Q79"/>
      <c r="R79"/>
      <c r="S79"/>
      <c r="T79"/>
      <c r="U79"/>
      <c r="V79"/>
      <c r="W79"/>
      <c r="X79"/>
      <c r="Y79"/>
      <c r="Z79"/>
      <c r="AA79"/>
      <c r="AB79"/>
      <c r="AC79"/>
      <c r="AD79"/>
      <c r="AE79"/>
      <c r="AF79"/>
      <c r="AG79"/>
      <c r="AH79"/>
      <c r="AI79"/>
      <c r="AJ79"/>
      <c r="AK79"/>
    </row>
    <row r="80" spans="1:37" s="10" customFormat="1" x14ac:dyDescent="0.25">
      <c r="A80" s="1" t="s">
        <v>647</v>
      </c>
      <c r="B80" s="1" t="s">
        <v>648</v>
      </c>
      <c r="C80" s="1" t="s">
        <v>649</v>
      </c>
      <c r="D80" s="1" t="str">
        <f>"Aug2017"</f>
        <v>Aug2017</v>
      </c>
      <c r="E80" s="1" t="s">
        <v>650</v>
      </c>
      <c r="F80" s="1" t="s">
        <v>651</v>
      </c>
      <c r="G80" s="1"/>
      <c r="H80" s="1" t="s">
        <v>652</v>
      </c>
      <c r="I80" s="1" t="s">
        <v>482</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8" s="19" customFormat="1" x14ac:dyDescent="0.25">
      <c r="A81" s="18" t="s">
        <v>969</v>
      </c>
      <c r="B81" s="18" t="s">
        <v>970</v>
      </c>
      <c r="C81" s="18" t="s">
        <v>971</v>
      </c>
      <c r="D81" s="18" t="str">
        <f>"2016 Jan"</f>
        <v>2016 Jan</v>
      </c>
      <c r="E81" s="18" t="s">
        <v>972</v>
      </c>
      <c r="F81" s="18" t="s">
        <v>973</v>
      </c>
      <c r="G81" s="18"/>
      <c r="H81" s="18" t="s">
        <v>974</v>
      </c>
      <c r="I81" s="18" t="s">
        <v>975</v>
      </c>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row>
    <row r="82" spans="1:38" s="10" customFormat="1" x14ac:dyDescent="0.25">
      <c r="A82" s="10" t="s">
        <v>252</v>
      </c>
      <c r="B82" s="10" t="s">
        <v>253</v>
      </c>
      <c r="C82" s="10" t="s">
        <v>254</v>
      </c>
      <c r="D82" s="11" t="str">
        <f>"2020 Jul"</f>
        <v>2020 Jul</v>
      </c>
      <c r="E82" s="10" t="s">
        <v>255</v>
      </c>
      <c r="G82" s="10" t="s">
        <v>256</v>
      </c>
      <c r="H82" s="10" t="s">
        <v>257</v>
      </c>
      <c r="I82" s="1" t="s">
        <v>819</v>
      </c>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25">
      <c r="A83" t="s">
        <v>568</v>
      </c>
      <c r="B83" t="s">
        <v>569</v>
      </c>
      <c r="C83" t="s">
        <v>570</v>
      </c>
      <c r="D83" t="str">
        <f>"2020 Aug"</f>
        <v>2020 Aug</v>
      </c>
      <c r="E83" t="s">
        <v>571</v>
      </c>
      <c r="F83" t="s">
        <v>572</v>
      </c>
      <c r="G83"/>
      <c r="H83" t="s">
        <v>573</v>
      </c>
      <c r="I83" t="s">
        <v>566</v>
      </c>
      <c r="J83"/>
      <c r="K83"/>
      <c r="L83"/>
      <c r="M83"/>
      <c r="N83"/>
      <c r="O83"/>
      <c r="P83"/>
      <c r="Q83"/>
      <c r="R83"/>
      <c r="S83"/>
      <c r="T83"/>
      <c r="U83"/>
      <c r="V83"/>
      <c r="W83"/>
      <c r="X83"/>
      <c r="Y83"/>
      <c r="Z83"/>
      <c r="AA83"/>
      <c r="AB83"/>
      <c r="AC83"/>
      <c r="AD83"/>
      <c r="AE83"/>
      <c r="AF83"/>
      <c r="AG83"/>
      <c r="AH83"/>
      <c r="AI83"/>
      <c r="AJ83"/>
      <c r="AK83"/>
      <c r="AL83"/>
    </row>
    <row r="84" spans="1:38" s="10" customFormat="1" x14ac:dyDescent="0.25">
      <c r="A84" s="1" t="s">
        <v>618</v>
      </c>
      <c r="B84" s="1" t="s">
        <v>619</v>
      </c>
      <c r="C84" s="1" t="s">
        <v>52</v>
      </c>
      <c r="D84" s="1" t="str">
        <f>"2016 Feb 11"</f>
        <v>2016 Feb 11</v>
      </c>
      <c r="E84" s="1" t="s">
        <v>620</v>
      </c>
      <c r="F84" s="1" t="s">
        <v>621</v>
      </c>
      <c r="G84" s="1"/>
      <c r="H84" s="1" t="s">
        <v>622</v>
      </c>
      <c r="I84" s="1" t="s">
        <v>580</v>
      </c>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s="19" customFormat="1" x14ac:dyDescent="0.25">
      <c r="A85" s="18" t="s">
        <v>611</v>
      </c>
      <c r="B85" s="18" t="s">
        <v>612</v>
      </c>
      <c r="C85" s="18" t="s">
        <v>613</v>
      </c>
      <c r="D85" s="18" t="str">
        <f>"2018"</f>
        <v>2018</v>
      </c>
      <c r="E85" s="18" t="s">
        <v>614</v>
      </c>
      <c r="F85" s="18" t="s">
        <v>615</v>
      </c>
      <c r="G85" s="18"/>
      <c r="H85" s="18" t="s">
        <v>616</v>
      </c>
      <c r="I85" s="18" t="s">
        <v>778</v>
      </c>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row>
    <row r="86" spans="1:38" customFormat="1" x14ac:dyDescent="0.25">
      <c r="A86" t="s">
        <v>1091</v>
      </c>
      <c r="B86" t="s">
        <v>732</v>
      </c>
      <c r="C86" t="s">
        <v>733</v>
      </c>
      <c r="D86" t="str">
        <f>"03784274"</f>
        <v>03784274</v>
      </c>
      <c r="F86" t="str">
        <f>"1 August 2020"</f>
        <v>1 August 2020</v>
      </c>
      <c r="G86">
        <v>328</v>
      </c>
      <c r="I86">
        <v>7</v>
      </c>
      <c r="J86">
        <v>12</v>
      </c>
      <c r="K86" t="s">
        <v>1090</v>
      </c>
      <c r="L86" t="s">
        <v>282</v>
      </c>
      <c r="M86" t="s">
        <v>1089</v>
      </c>
      <c r="N86" t="s">
        <v>1088</v>
      </c>
      <c r="O86" t="s">
        <v>734</v>
      </c>
      <c r="Q86" t="s">
        <v>735</v>
      </c>
      <c r="R86" t="s">
        <v>736</v>
      </c>
    </row>
    <row r="87" spans="1:38"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row>
    <row r="88" spans="1:38"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row>
    <row r="89" spans="1:38"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row>
    <row r="90" spans="1:38"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row>
    <row r="91" spans="1:38"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row>
    <row r="92" spans="1:38"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row>
    <row r="95" spans="1:38"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row>
    <row r="96" spans="1:38"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row>
    <row r="97" spans="1:38"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row>
  </sheetData>
  <autoFilter ref="A3:I80">
    <sortState ref="A2:I214">
      <sortCondition ref="B1:B196"/>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3"/>
  <sheetViews>
    <sheetView topLeftCell="A64" workbookViewId="0">
      <selection activeCell="A94" sqref="A94"/>
    </sheetView>
  </sheetViews>
  <sheetFormatPr defaultRowHeight="15" x14ac:dyDescent="0.25"/>
  <cols>
    <col min="1" max="1" width="163.7109375" customWidth="1"/>
  </cols>
  <sheetData>
    <row r="1" spans="1:34" s="8" customFormat="1" x14ac:dyDescent="0.25">
      <c r="A1" s="8" t="s">
        <v>0</v>
      </c>
      <c r="B1" s="8" t="s">
        <v>1</v>
      </c>
      <c r="C1" s="8" t="s">
        <v>2</v>
      </c>
      <c r="D1" s="9" t="s">
        <v>3</v>
      </c>
      <c r="E1" s="8" t="s">
        <v>4</v>
      </c>
      <c r="F1" s="8" t="s">
        <v>5</v>
      </c>
      <c r="G1" s="8" t="s">
        <v>6</v>
      </c>
      <c r="H1" s="8" t="s">
        <v>7</v>
      </c>
    </row>
    <row r="2" spans="1:34" s="10" customFormat="1" x14ac:dyDescent="0.25">
      <c r="A2" s="1" t="s">
        <v>501</v>
      </c>
      <c r="B2" s="1" t="s">
        <v>502</v>
      </c>
      <c r="C2" s="1" t="s">
        <v>503</v>
      </c>
      <c r="D2" s="1" t="str">
        <f>"Nov2017"</f>
        <v>Nov2017</v>
      </c>
      <c r="E2" s="1" t="s">
        <v>504</v>
      </c>
      <c r="F2" s="1" t="s">
        <v>505</v>
      </c>
      <c r="G2" s="1" t="s">
        <v>506</v>
      </c>
      <c r="H2" s="1" t="s">
        <v>507</v>
      </c>
    </row>
    <row r="3" spans="1:34" s="2" customFormat="1" x14ac:dyDescent="0.25">
      <c r="A3" t="s">
        <v>836</v>
      </c>
      <c r="B3" t="s">
        <v>837</v>
      </c>
      <c r="C3" t="s">
        <v>838</v>
      </c>
      <c r="D3" t="str">
        <f>"2015 May"</f>
        <v>2015 May</v>
      </c>
      <c r="E3" t="s">
        <v>839</v>
      </c>
      <c r="F3" t="s">
        <v>840</v>
      </c>
      <c r="G3"/>
      <c r="H3" t="s">
        <v>841</v>
      </c>
    </row>
    <row r="4" spans="1:34" s="2" customFormat="1" x14ac:dyDescent="0.25">
      <c r="A4" t="s">
        <v>455</v>
      </c>
      <c r="B4" t="s">
        <v>456</v>
      </c>
      <c r="C4" t="s">
        <v>457</v>
      </c>
      <c r="D4" t="str">
        <f>"April 2020"</f>
        <v>April 2020</v>
      </c>
      <c r="E4" t="s">
        <v>458</v>
      </c>
      <c r="F4" t="s">
        <v>459</v>
      </c>
      <c r="G4"/>
      <c r="H4" t="s">
        <v>460</v>
      </c>
    </row>
    <row r="5" spans="1:34" s="10" customFormat="1" x14ac:dyDescent="0.25">
      <c r="A5" s="1" t="s">
        <v>201</v>
      </c>
      <c r="B5" s="1" t="s">
        <v>202</v>
      </c>
      <c r="C5" s="1" t="s">
        <v>25</v>
      </c>
      <c r="D5" s="1" t="str">
        <f>"2020 Feb"</f>
        <v>2020 Feb</v>
      </c>
      <c r="E5" s="1" t="s">
        <v>203</v>
      </c>
      <c r="F5" s="1" t="s">
        <v>204</v>
      </c>
      <c r="G5" s="1"/>
      <c r="H5" s="1" t="s">
        <v>205</v>
      </c>
      <c r="I5" s="1" t="s">
        <v>206</v>
      </c>
    </row>
    <row r="6" spans="1:34" s="2" customFormat="1" x14ac:dyDescent="0.25">
      <c r="A6" t="s">
        <v>165</v>
      </c>
      <c r="B6" t="s">
        <v>166</v>
      </c>
      <c r="C6" t="s">
        <v>37</v>
      </c>
      <c r="D6" t="str">
        <f>"Jul2016"</f>
        <v>Jul2016</v>
      </c>
      <c r="E6" t="s">
        <v>167</v>
      </c>
      <c r="F6" t="s">
        <v>168</v>
      </c>
      <c r="G6" t="s">
        <v>1033</v>
      </c>
      <c r="H6" t="s">
        <v>169</v>
      </c>
      <c r="I6" t="s">
        <v>1034</v>
      </c>
      <c r="J6" s="4"/>
      <c r="K6" s="4"/>
      <c r="L6" s="4"/>
      <c r="M6" s="4"/>
      <c r="N6" s="4"/>
      <c r="O6" s="4"/>
      <c r="P6" s="4"/>
      <c r="Q6" s="4"/>
      <c r="R6" s="4"/>
      <c r="S6" s="4"/>
      <c r="T6" s="4"/>
      <c r="U6" s="4"/>
      <c r="V6" s="4"/>
      <c r="W6" s="4"/>
      <c r="X6" s="4"/>
      <c r="Y6" s="4"/>
      <c r="Z6" s="4"/>
      <c r="AA6" s="4"/>
      <c r="AB6" s="4"/>
      <c r="AC6" s="4"/>
      <c r="AD6" s="4"/>
      <c r="AE6" s="4"/>
      <c r="AF6" s="4"/>
      <c r="AG6" s="4"/>
      <c r="AH6" s="4"/>
    </row>
    <row r="7" spans="1:34" s="2" customFormat="1" x14ac:dyDescent="0.25">
      <c r="A7" t="s">
        <v>289</v>
      </c>
      <c r="B7" t="s">
        <v>290</v>
      </c>
      <c r="C7" t="s">
        <v>52</v>
      </c>
      <c r="D7" t="str">
        <f>"2016 Jun 08"</f>
        <v>2016 Jun 08</v>
      </c>
      <c r="E7">
        <v>13</v>
      </c>
      <c r="F7" t="s">
        <v>291</v>
      </c>
      <c r="G7"/>
      <c r="H7" t="s">
        <v>292</v>
      </c>
      <c r="I7" t="s">
        <v>293</v>
      </c>
      <c r="J7"/>
      <c r="K7"/>
      <c r="L7"/>
      <c r="M7"/>
      <c r="N7"/>
      <c r="O7"/>
      <c r="P7"/>
      <c r="Q7"/>
      <c r="R7"/>
      <c r="S7"/>
      <c r="T7"/>
      <c r="U7"/>
      <c r="V7"/>
      <c r="W7"/>
      <c r="X7"/>
      <c r="Y7"/>
      <c r="Z7"/>
      <c r="AA7"/>
      <c r="AB7"/>
      <c r="AC7"/>
    </row>
    <row r="8" spans="1:34" s="10" customFormat="1" x14ac:dyDescent="0.25">
      <c r="A8" s="30" t="s">
        <v>937</v>
      </c>
      <c r="B8" s="30" t="s">
        <v>938</v>
      </c>
      <c r="C8" s="30" t="s">
        <v>939</v>
      </c>
      <c r="D8" s="30" t="str">
        <f>"Sep2021"</f>
        <v>Sep2021</v>
      </c>
      <c r="E8" s="30" t="s">
        <v>940</v>
      </c>
      <c r="F8" s="30" t="s">
        <v>941</v>
      </c>
      <c r="G8" s="30" t="s">
        <v>942</v>
      </c>
      <c r="H8" s="30" t="s">
        <v>943</v>
      </c>
      <c r="I8" s="30" t="s">
        <v>944</v>
      </c>
      <c r="J8" s="1"/>
      <c r="K8" s="1"/>
      <c r="L8" s="1"/>
      <c r="M8" s="1"/>
      <c r="N8" s="1"/>
      <c r="O8" s="1"/>
      <c r="P8" s="1"/>
      <c r="Q8" s="1"/>
      <c r="R8" s="1"/>
      <c r="S8" s="1"/>
      <c r="T8" s="1"/>
      <c r="U8" s="1"/>
      <c r="V8" s="1"/>
      <c r="W8" s="1"/>
      <c r="X8" s="1"/>
      <c r="Y8" s="1"/>
      <c r="Z8" s="1"/>
      <c r="AA8" s="1"/>
      <c r="AB8" s="1"/>
      <c r="AC8" s="1"/>
    </row>
    <row r="9" spans="1:34" s="2" customFormat="1" x14ac:dyDescent="0.25">
      <c r="A9" s="33" t="s">
        <v>153</v>
      </c>
      <c r="B9" s="33" t="s">
        <v>154</v>
      </c>
      <c r="C9" s="33" t="s">
        <v>52</v>
      </c>
      <c r="D9" s="38" t="str">
        <f>"2021 Jul 23"</f>
        <v>2021 Jul 23</v>
      </c>
      <c r="E9" s="33" t="s">
        <v>155</v>
      </c>
      <c r="F9" s="33"/>
      <c r="G9" s="33" t="s">
        <v>156</v>
      </c>
      <c r="H9" s="33" t="s">
        <v>157</v>
      </c>
      <c r="I9" s="33"/>
      <c r="J9"/>
      <c r="K9"/>
      <c r="L9"/>
      <c r="M9"/>
      <c r="N9"/>
      <c r="O9"/>
      <c r="P9"/>
      <c r="Q9"/>
      <c r="R9"/>
      <c r="S9"/>
      <c r="T9"/>
      <c r="U9"/>
      <c r="V9"/>
      <c r="W9"/>
      <c r="X9"/>
      <c r="Y9"/>
      <c r="Z9"/>
      <c r="AA9"/>
      <c r="AB9"/>
      <c r="AC9"/>
    </row>
    <row r="10" spans="1:34" s="2" customFormat="1" x14ac:dyDescent="0.25">
      <c r="A10" t="s">
        <v>877</v>
      </c>
      <c r="B10" t="s">
        <v>878</v>
      </c>
      <c r="C10" t="s">
        <v>879</v>
      </c>
      <c r="D10" t="str">
        <f>"2015"</f>
        <v>2015</v>
      </c>
      <c r="E10" t="s">
        <v>880</v>
      </c>
      <c r="F10"/>
      <c r="G10"/>
      <c r="H10" t="s">
        <v>881</v>
      </c>
      <c r="J10"/>
      <c r="K10"/>
      <c r="L10"/>
      <c r="M10"/>
      <c r="N10"/>
      <c r="O10"/>
      <c r="P10"/>
      <c r="Q10"/>
      <c r="R10"/>
      <c r="S10"/>
      <c r="T10"/>
      <c r="U10"/>
      <c r="V10"/>
      <c r="W10"/>
      <c r="X10"/>
      <c r="Y10"/>
      <c r="Z10"/>
      <c r="AA10"/>
      <c r="AB10"/>
      <c r="AC10"/>
    </row>
    <row r="11" spans="1:34" s="2" customFormat="1" x14ac:dyDescent="0.25">
      <c r="A11" t="s">
        <v>270</v>
      </c>
      <c r="B11" t="s">
        <v>89</v>
      </c>
      <c r="C11" t="s">
        <v>135</v>
      </c>
      <c r="D11" t="str">
        <f>"2016 Sep"</f>
        <v>2016 Sep</v>
      </c>
      <c r="E11" t="s">
        <v>271</v>
      </c>
      <c r="F11" t="s">
        <v>272</v>
      </c>
      <c r="G11"/>
      <c r="H11" t="s">
        <v>273</v>
      </c>
      <c r="J11"/>
      <c r="K11"/>
      <c r="L11"/>
      <c r="M11"/>
      <c r="N11"/>
      <c r="O11"/>
      <c r="P11"/>
      <c r="Q11"/>
      <c r="R11"/>
      <c r="S11"/>
      <c r="T11"/>
      <c r="U11"/>
      <c r="V11"/>
      <c r="W11"/>
      <c r="X11"/>
      <c r="Y11"/>
      <c r="Z11"/>
      <c r="AA11"/>
      <c r="AB11"/>
      <c r="AC11"/>
    </row>
    <row r="12" spans="1:34" s="2" customFormat="1" x14ac:dyDescent="0.25">
      <c r="A12" s="2" t="s">
        <v>88</v>
      </c>
      <c r="B12" s="2" t="s">
        <v>89</v>
      </c>
      <c r="C12" s="2" t="s">
        <v>52</v>
      </c>
      <c r="D12" s="3" t="str">
        <f>"2017 Jun 08"</f>
        <v>2017 Jun 08</v>
      </c>
      <c r="E12" s="2" t="s">
        <v>90</v>
      </c>
      <c r="G12" s="2" t="s">
        <v>91</v>
      </c>
      <c r="H12" s="2" t="s">
        <v>92</v>
      </c>
      <c r="J12"/>
      <c r="K12"/>
      <c r="L12"/>
      <c r="M12"/>
      <c r="N12"/>
      <c r="O12"/>
      <c r="P12"/>
      <c r="Q12"/>
      <c r="R12"/>
      <c r="S12"/>
      <c r="T12"/>
      <c r="U12"/>
      <c r="V12"/>
      <c r="W12"/>
      <c r="X12"/>
      <c r="Y12"/>
      <c r="Z12"/>
      <c r="AA12"/>
      <c r="AB12"/>
      <c r="AC12"/>
    </row>
    <row r="13" spans="1:34" s="2" customFormat="1" x14ac:dyDescent="0.25">
      <c r="A13" s="2" t="s">
        <v>144</v>
      </c>
      <c r="B13" s="2" t="s">
        <v>89</v>
      </c>
      <c r="C13" s="2" t="s">
        <v>25</v>
      </c>
      <c r="D13" s="3" t="str">
        <f>"2016 Aug"</f>
        <v>2016 Aug</v>
      </c>
      <c r="E13" s="2" t="s">
        <v>145</v>
      </c>
      <c r="G13" s="2" t="s">
        <v>146</v>
      </c>
      <c r="H13" s="2" t="s">
        <v>147</v>
      </c>
      <c r="J13"/>
      <c r="K13"/>
      <c r="L13"/>
      <c r="M13"/>
      <c r="N13"/>
      <c r="O13"/>
      <c r="P13"/>
      <c r="Q13"/>
      <c r="R13"/>
      <c r="S13"/>
      <c r="T13"/>
      <c r="U13"/>
      <c r="V13"/>
      <c r="W13"/>
      <c r="X13"/>
      <c r="Y13"/>
      <c r="Z13"/>
      <c r="AA13"/>
      <c r="AB13"/>
      <c r="AC13"/>
    </row>
    <row r="14" spans="1:34" x14ac:dyDescent="0.25">
      <c r="A14" s="2" t="s">
        <v>93</v>
      </c>
      <c r="B14" s="2" t="s">
        <v>89</v>
      </c>
      <c r="C14" s="2" t="s">
        <v>25</v>
      </c>
      <c r="D14" s="3" t="str">
        <f>"2017 Feb"</f>
        <v>2017 Feb</v>
      </c>
      <c r="E14" s="2" t="s">
        <v>94</v>
      </c>
      <c r="F14" s="2"/>
      <c r="G14" s="2" t="s">
        <v>95</v>
      </c>
      <c r="H14" s="2" t="s">
        <v>96</v>
      </c>
      <c r="I14" s="2"/>
    </row>
    <row r="15" spans="1:34" s="2" customFormat="1" x14ac:dyDescent="0.25">
      <c r="A15" t="s">
        <v>831</v>
      </c>
      <c r="B15" t="s">
        <v>89</v>
      </c>
      <c r="C15" t="s">
        <v>25</v>
      </c>
      <c r="D15" t="str">
        <f>"2018 Mar"</f>
        <v>2018 Mar</v>
      </c>
      <c r="E15" t="s">
        <v>832</v>
      </c>
      <c r="F15" t="s">
        <v>833</v>
      </c>
      <c r="G15"/>
      <c r="H15" t="s">
        <v>834</v>
      </c>
      <c r="J15"/>
      <c r="K15"/>
      <c r="L15"/>
      <c r="M15"/>
      <c r="N15"/>
      <c r="O15"/>
      <c r="P15"/>
      <c r="Q15"/>
      <c r="R15"/>
      <c r="S15"/>
      <c r="T15"/>
      <c r="U15"/>
      <c r="V15"/>
      <c r="W15"/>
      <c r="X15"/>
      <c r="Y15"/>
      <c r="Z15"/>
      <c r="AA15"/>
      <c r="AB15"/>
      <c r="AC15"/>
    </row>
    <row r="16" spans="1:34" s="2" customFormat="1" x14ac:dyDescent="0.25">
      <c r="A16" t="s">
        <v>809</v>
      </c>
      <c r="B16" t="s">
        <v>810</v>
      </c>
      <c r="C16" t="s">
        <v>135</v>
      </c>
      <c r="D16" t="str">
        <f>"2015 Apr"</f>
        <v>2015 Apr</v>
      </c>
      <c r="E16" t="s">
        <v>811</v>
      </c>
      <c r="F16" t="s">
        <v>812</v>
      </c>
      <c r="G16"/>
      <c r="H16" t="s">
        <v>813</v>
      </c>
      <c r="I16" t="s">
        <v>814</v>
      </c>
      <c r="J16"/>
      <c r="K16"/>
      <c r="L16"/>
      <c r="M16"/>
      <c r="N16"/>
      <c r="O16"/>
      <c r="P16"/>
      <c r="Q16"/>
      <c r="R16"/>
      <c r="S16"/>
      <c r="T16"/>
      <c r="U16"/>
      <c r="V16"/>
      <c r="W16"/>
      <c r="X16"/>
    </row>
    <row r="17" spans="1:24" s="2" customFormat="1" x14ac:dyDescent="0.25">
      <c r="A17" s="2" t="s">
        <v>358</v>
      </c>
      <c r="B17" s="4" t="s">
        <v>359</v>
      </c>
      <c r="C17" s="4" t="s">
        <v>360</v>
      </c>
      <c r="D17" s="4" t="str">
        <f>"10/2/2019"</f>
        <v>10/2/2019</v>
      </c>
      <c r="E17" s="4" t="s">
        <v>361</v>
      </c>
      <c r="F17" s="4" t="s">
        <v>362</v>
      </c>
      <c r="G17" s="4"/>
      <c r="H17" s="4" t="s">
        <v>363</v>
      </c>
      <c r="J17"/>
      <c r="K17"/>
      <c r="L17"/>
      <c r="M17"/>
      <c r="N17"/>
      <c r="O17"/>
      <c r="P17"/>
      <c r="Q17"/>
      <c r="R17"/>
      <c r="S17"/>
      <c r="T17"/>
      <c r="U17"/>
      <c r="V17"/>
      <c r="W17"/>
      <c r="X17"/>
    </row>
    <row r="18" spans="1:24" s="2" customFormat="1" x14ac:dyDescent="0.25">
      <c r="A18" s="33" t="s">
        <v>62</v>
      </c>
      <c r="B18" s="33" t="s">
        <v>63</v>
      </c>
      <c r="C18" s="33" t="s">
        <v>52</v>
      </c>
      <c r="D18" s="38" t="str">
        <f>"2017 Jul 17"</f>
        <v>2017 Jul 17</v>
      </c>
      <c r="E18" s="33" t="s">
        <v>64</v>
      </c>
      <c r="F18" s="33"/>
      <c r="G18" s="33" t="s">
        <v>65</v>
      </c>
      <c r="H18" s="33" t="s">
        <v>66</v>
      </c>
      <c r="I18" s="33"/>
      <c r="J18"/>
      <c r="K18"/>
      <c r="L18"/>
      <c r="M18"/>
      <c r="N18"/>
      <c r="O18"/>
      <c r="P18"/>
      <c r="Q18"/>
      <c r="R18"/>
      <c r="S18"/>
      <c r="T18"/>
      <c r="U18"/>
      <c r="V18"/>
      <c r="W18"/>
      <c r="X18"/>
    </row>
    <row r="19" spans="1:24" s="2" customFormat="1" x14ac:dyDescent="0.25">
      <c r="A19" s="29" t="s">
        <v>236</v>
      </c>
      <c r="B19" s="29" t="s">
        <v>237</v>
      </c>
      <c r="C19" s="29" t="s">
        <v>25</v>
      </c>
      <c r="D19" s="29" t="str">
        <f>"2018 Nov"</f>
        <v>2018 Nov</v>
      </c>
      <c r="E19" s="29" t="s">
        <v>238</v>
      </c>
      <c r="F19" s="29" t="s">
        <v>239</v>
      </c>
      <c r="G19" s="29"/>
      <c r="H19" s="29" t="s">
        <v>240</v>
      </c>
      <c r="I19" s="33"/>
      <c r="J19"/>
      <c r="K19"/>
      <c r="L19"/>
      <c r="M19"/>
      <c r="N19"/>
      <c r="O19"/>
      <c r="P19"/>
      <c r="Q19"/>
      <c r="R19"/>
      <c r="S19"/>
      <c r="T19"/>
      <c r="U19"/>
      <c r="V19"/>
      <c r="W19"/>
      <c r="X19"/>
    </row>
    <row r="20" spans="1:24" s="10" customFormat="1" x14ac:dyDescent="0.25">
      <c r="A20" s="1" t="s">
        <v>785</v>
      </c>
      <c r="B20" s="1" t="s">
        <v>786</v>
      </c>
      <c r="C20" s="1" t="s">
        <v>787</v>
      </c>
      <c r="D20" s="1" t="str">
        <f>"2015 Mar"</f>
        <v>2015 Mar</v>
      </c>
      <c r="E20" s="1" t="s">
        <v>788</v>
      </c>
      <c r="F20" s="1" t="s">
        <v>789</v>
      </c>
      <c r="G20" s="1"/>
      <c r="H20" s="1" t="s">
        <v>790</v>
      </c>
      <c r="I20" s="1" t="s">
        <v>791</v>
      </c>
      <c r="J20" s="1"/>
      <c r="K20" s="1"/>
      <c r="L20" s="1"/>
      <c r="M20" s="1"/>
      <c r="N20" s="1"/>
      <c r="O20" s="1"/>
      <c r="P20" s="1"/>
      <c r="Q20" s="1"/>
      <c r="R20" s="1"/>
      <c r="S20" s="1"/>
      <c r="T20" s="1"/>
      <c r="U20" s="1"/>
      <c r="V20" s="1"/>
      <c r="W20" s="1"/>
      <c r="X20" s="1"/>
    </row>
    <row r="21" spans="1:24" s="2" customFormat="1" x14ac:dyDescent="0.25">
      <c r="A21" t="s">
        <v>242</v>
      </c>
      <c r="B21" t="s">
        <v>243</v>
      </c>
      <c r="C21" t="s">
        <v>25</v>
      </c>
      <c r="D21" t="str">
        <f>"2020 Sep"</f>
        <v>2020 Sep</v>
      </c>
      <c r="E21" t="s">
        <v>244</v>
      </c>
      <c r="F21" t="s">
        <v>245</v>
      </c>
      <c r="G21"/>
      <c r="H21" t="s">
        <v>246</v>
      </c>
      <c r="J21"/>
      <c r="K21"/>
      <c r="L21"/>
      <c r="M21"/>
      <c r="N21"/>
      <c r="O21"/>
      <c r="P21"/>
      <c r="Q21"/>
      <c r="R21"/>
      <c r="S21"/>
      <c r="T21"/>
      <c r="U21"/>
      <c r="V21"/>
      <c r="W21"/>
      <c r="X21"/>
    </row>
    <row r="22" spans="1:24" s="2" customFormat="1" x14ac:dyDescent="0.25">
      <c r="A22" s="33" t="s">
        <v>348</v>
      </c>
      <c r="B22" s="35" t="s">
        <v>349</v>
      </c>
      <c r="C22" s="35" t="s">
        <v>113</v>
      </c>
      <c r="D22" s="35" t="str">
        <f>"2012"</f>
        <v>2012</v>
      </c>
      <c r="E22" s="35"/>
      <c r="F22" s="35" t="s">
        <v>350</v>
      </c>
      <c r="G22" s="35"/>
      <c r="H22" s="35" t="s">
        <v>351</v>
      </c>
      <c r="I22" s="35" t="s">
        <v>378</v>
      </c>
      <c r="J22"/>
      <c r="K22"/>
      <c r="L22"/>
      <c r="M22"/>
      <c r="N22"/>
      <c r="O22"/>
      <c r="P22"/>
      <c r="Q22"/>
      <c r="R22"/>
      <c r="S22"/>
      <c r="T22"/>
      <c r="U22"/>
      <c r="V22"/>
      <c r="W22"/>
      <c r="X22"/>
    </row>
    <row r="23" spans="1:24" s="21" customFormat="1" x14ac:dyDescent="0.25">
      <c r="A23" s="32" t="s">
        <v>258</v>
      </c>
      <c r="B23" s="32" t="s">
        <v>259</v>
      </c>
      <c r="C23" s="32" t="s">
        <v>48</v>
      </c>
      <c r="D23" s="37" t="str">
        <f>"2020 Apr 05"</f>
        <v>2020 Apr 05</v>
      </c>
      <c r="E23" s="32" t="s">
        <v>260</v>
      </c>
      <c r="F23" s="32"/>
      <c r="G23" s="32" t="s">
        <v>261</v>
      </c>
      <c r="H23" s="32" t="s">
        <v>262</v>
      </c>
      <c r="I23" s="30" t="s">
        <v>490</v>
      </c>
      <c r="J23" s="20"/>
      <c r="K23" s="20"/>
      <c r="L23" s="20"/>
      <c r="M23" s="20"/>
      <c r="N23" s="20"/>
      <c r="O23" s="20"/>
      <c r="P23" s="20"/>
      <c r="Q23" s="20"/>
      <c r="R23" s="20"/>
      <c r="S23" s="20"/>
      <c r="T23" s="20"/>
      <c r="U23" s="20"/>
      <c r="V23" s="20"/>
      <c r="W23" s="20"/>
      <c r="X23" s="20"/>
    </row>
    <row r="24" spans="1:24" s="2" customFormat="1" x14ac:dyDescent="0.25">
      <c r="A24" t="s">
        <v>1082</v>
      </c>
      <c r="B24" t="s">
        <v>1083</v>
      </c>
      <c r="C24" t="s">
        <v>107</v>
      </c>
      <c r="D24" t="str">
        <f>"2018 Jan 25"</f>
        <v>2018 Jan 25</v>
      </c>
      <c r="E24">
        <v>19</v>
      </c>
      <c r="F24" t="s">
        <v>1084</v>
      </c>
      <c r="G24"/>
      <c r="H24" t="s">
        <v>1085</v>
      </c>
      <c r="I24" t="s">
        <v>1086</v>
      </c>
      <c r="J24"/>
      <c r="K24"/>
      <c r="L24"/>
      <c r="M24"/>
      <c r="N24"/>
      <c r="O24"/>
      <c r="P24"/>
      <c r="Q24"/>
      <c r="R24"/>
      <c r="S24"/>
      <c r="T24"/>
      <c r="U24"/>
      <c r="V24"/>
      <c r="W24"/>
      <c r="X24"/>
    </row>
    <row r="25" spans="1:24" s="2" customFormat="1" x14ac:dyDescent="0.25">
      <c r="A25" t="s">
        <v>708</v>
      </c>
      <c r="B25" t="s">
        <v>709</v>
      </c>
      <c r="C25" t="s">
        <v>636</v>
      </c>
      <c r="D25" t="str">
        <f>"5 September 2021"</f>
        <v>5 September 2021</v>
      </c>
      <c r="E25">
        <v>417</v>
      </c>
      <c r="F25" t="s">
        <v>49</v>
      </c>
      <c r="G25"/>
      <c r="H25" t="s">
        <v>710</v>
      </c>
      <c r="I25" t="s">
        <v>711</v>
      </c>
      <c r="J25"/>
      <c r="K25"/>
      <c r="L25"/>
      <c r="M25"/>
      <c r="N25"/>
      <c r="O25"/>
      <c r="P25"/>
      <c r="Q25"/>
      <c r="R25"/>
      <c r="S25"/>
      <c r="T25"/>
      <c r="U25"/>
      <c r="V25"/>
      <c r="W25"/>
      <c r="X25"/>
    </row>
    <row r="26" spans="1:24" s="2" customFormat="1" x14ac:dyDescent="0.25">
      <c r="A26" t="s">
        <v>574</v>
      </c>
      <c r="B26" t="s">
        <v>575</v>
      </c>
      <c r="C26" t="s">
        <v>576</v>
      </c>
      <c r="D26" t="str">
        <f>"February 2018"</f>
        <v>February 2018</v>
      </c>
      <c r="E26" t="s">
        <v>577</v>
      </c>
      <c r="F26" t="s">
        <v>578</v>
      </c>
      <c r="G26"/>
      <c r="H26" t="s">
        <v>579</v>
      </c>
      <c r="I26" t="s">
        <v>397</v>
      </c>
      <c r="J26"/>
      <c r="K26"/>
      <c r="L26"/>
      <c r="M26"/>
      <c r="N26"/>
      <c r="O26"/>
      <c r="P26"/>
      <c r="Q26"/>
      <c r="R26"/>
      <c r="S26"/>
      <c r="T26"/>
      <c r="U26"/>
      <c r="V26"/>
      <c r="W26"/>
      <c r="X26"/>
    </row>
    <row r="27" spans="1:24" s="2" customFormat="1" x14ac:dyDescent="0.25">
      <c r="A27" t="s">
        <v>86</v>
      </c>
      <c r="B27" t="s">
        <v>697</v>
      </c>
      <c r="C27" t="s">
        <v>25</v>
      </c>
      <c r="D27" t="str">
        <f>"Apr2017"</f>
        <v>Apr2017</v>
      </c>
      <c r="E27" t="s">
        <v>87</v>
      </c>
      <c r="F27" t="s">
        <v>698</v>
      </c>
      <c r="G27" t="s">
        <v>699</v>
      </c>
      <c r="H27" t="s">
        <v>700</v>
      </c>
      <c r="I27" t="s">
        <v>493</v>
      </c>
      <c r="J27"/>
      <c r="K27"/>
      <c r="L27"/>
      <c r="M27"/>
      <c r="N27"/>
      <c r="O27"/>
      <c r="P27"/>
      <c r="Q27"/>
      <c r="R27"/>
      <c r="S27"/>
      <c r="T27"/>
      <c r="U27"/>
      <c r="V27"/>
      <c r="W27"/>
      <c r="X27"/>
    </row>
    <row r="28" spans="1:24" s="2" customFormat="1" x14ac:dyDescent="0.25">
      <c r="A28" t="s">
        <v>133</v>
      </c>
      <c r="B28" t="s">
        <v>134</v>
      </c>
      <c r="C28" t="s">
        <v>135</v>
      </c>
      <c r="D28" t="str">
        <f>"2019 Apr"</f>
        <v>2019 Apr</v>
      </c>
      <c r="E28" t="s">
        <v>136</v>
      </c>
      <c r="F28" t="s">
        <v>137</v>
      </c>
      <c r="G28"/>
      <c r="H28" t="s">
        <v>138</v>
      </c>
      <c r="I28" t="s">
        <v>589</v>
      </c>
      <c r="J28"/>
      <c r="K28"/>
      <c r="L28"/>
      <c r="M28"/>
      <c r="N28"/>
      <c r="O28"/>
      <c r="P28"/>
      <c r="Q28"/>
      <c r="R28"/>
      <c r="S28"/>
      <c r="T28"/>
      <c r="U28"/>
      <c r="V28"/>
      <c r="W28"/>
      <c r="X28"/>
    </row>
    <row r="29" spans="1:24" s="2" customFormat="1" x14ac:dyDescent="0.25">
      <c r="A29" t="s">
        <v>440</v>
      </c>
      <c r="B29" t="s">
        <v>441</v>
      </c>
      <c r="C29" t="s">
        <v>442</v>
      </c>
      <c r="D29" t="str">
        <f>"1 February 2018"</f>
        <v>1 February 2018</v>
      </c>
      <c r="E29" t="s">
        <v>443</v>
      </c>
      <c r="F29" t="s">
        <v>444</v>
      </c>
      <c r="G29"/>
      <c r="H29" t="s">
        <v>445</v>
      </c>
      <c r="I29" t="s">
        <v>596</v>
      </c>
      <c r="J29"/>
      <c r="K29"/>
      <c r="L29"/>
      <c r="M29"/>
      <c r="N29"/>
      <c r="O29"/>
      <c r="P29"/>
      <c r="Q29"/>
      <c r="R29"/>
      <c r="S29"/>
      <c r="T29"/>
      <c r="U29"/>
      <c r="V29"/>
      <c r="W29"/>
      <c r="X29"/>
    </row>
    <row r="30" spans="1:24" s="2" customFormat="1" x14ac:dyDescent="0.25">
      <c r="A30" t="s">
        <v>392</v>
      </c>
      <c r="B30" t="s">
        <v>393</v>
      </c>
      <c r="C30" t="s">
        <v>394</v>
      </c>
      <c r="D30" t="str">
        <f>"2019"</f>
        <v>2019</v>
      </c>
      <c r="E30"/>
      <c r="F30" t="s">
        <v>395</v>
      </c>
      <c r="G30"/>
      <c r="H30" t="s">
        <v>396</v>
      </c>
      <c r="I30" t="s">
        <v>481</v>
      </c>
      <c r="J30"/>
      <c r="K30"/>
      <c r="L30"/>
      <c r="M30"/>
      <c r="N30"/>
      <c r="O30"/>
      <c r="P30"/>
      <c r="Q30"/>
      <c r="R30"/>
      <c r="S30"/>
      <c r="T30"/>
      <c r="U30"/>
      <c r="V30"/>
      <c r="W30"/>
      <c r="X30"/>
    </row>
    <row r="31" spans="1:24" s="2" customFormat="1" x14ac:dyDescent="0.25">
      <c r="A31" t="s">
        <v>519</v>
      </c>
      <c r="B31" t="s">
        <v>738</v>
      </c>
      <c r="C31" t="s">
        <v>25</v>
      </c>
      <c r="D31" t="str">
        <f>"Sep2020"</f>
        <v>Sep2020</v>
      </c>
      <c r="E31" t="s">
        <v>520</v>
      </c>
      <c r="F31" t="s">
        <v>739</v>
      </c>
      <c r="G31"/>
      <c r="H31" t="s">
        <v>740</v>
      </c>
      <c r="I31" t="s">
        <v>489</v>
      </c>
      <c r="J31"/>
      <c r="K31"/>
      <c r="L31"/>
      <c r="M31"/>
      <c r="N31"/>
      <c r="O31"/>
      <c r="P31"/>
      <c r="Q31"/>
      <c r="R31"/>
      <c r="S31"/>
      <c r="T31"/>
      <c r="U31"/>
      <c r="V31"/>
      <c r="W31"/>
      <c r="X31"/>
    </row>
    <row r="32" spans="1:24" s="10" customFormat="1" x14ac:dyDescent="0.25">
      <c r="A32" s="30" t="s">
        <v>419</v>
      </c>
      <c r="B32" s="30" t="s">
        <v>420</v>
      </c>
      <c r="C32" s="30" t="s">
        <v>71</v>
      </c>
      <c r="D32" s="30" t="str">
        <f>"15 December 2020"</f>
        <v>15 December 2020</v>
      </c>
      <c r="E32" s="30" t="s">
        <v>421</v>
      </c>
      <c r="F32" s="30" t="s">
        <v>422</v>
      </c>
      <c r="G32" s="30"/>
      <c r="H32" s="30" t="s">
        <v>423</v>
      </c>
      <c r="I32" s="30" t="s">
        <v>558</v>
      </c>
      <c r="J32" s="1"/>
      <c r="K32" s="1"/>
      <c r="L32" s="1"/>
      <c r="M32" s="1"/>
      <c r="N32" s="1"/>
      <c r="O32" s="1"/>
      <c r="P32" s="1"/>
      <c r="Q32" s="1"/>
      <c r="R32" s="1"/>
      <c r="S32" s="1"/>
      <c r="T32" s="1"/>
      <c r="U32" s="1"/>
      <c r="V32" s="1"/>
      <c r="W32" s="1"/>
      <c r="X32" s="1"/>
    </row>
    <row r="33" spans="1:37" s="2" customFormat="1" x14ac:dyDescent="0.25">
      <c r="A33" t="s">
        <v>404</v>
      </c>
      <c r="B33" t="s">
        <v>405</v>
      </c>
      <c r="C33" t="s">
        <v>406</v>
      </c>
      <c r="D33" t="str">
        <f>"8/2/2021"</f>
        <v>8/2/2021</v>
      </c>
      <c r="E33" t="s">
        <v>407</v>
      </c>
      <c r="F33" t="s">
        <v>408</v>
      </c>
      <c r="G33" t="s">
        <v>409</v>
      </c>
      <c r="H33" t="s">
        <v>410</v>
      </c>
      <c r="I33" t="s">
        <v>418</v>
      </c>
      <c r="J33"/>
      <c r="K33"/>
      <c r="L33"/>
      <c r="M33"/>
      <c r="N33"/>
      <c r="O33"/>
      <c r="P33"/>
      <c r="Q33"/>
      <c r="R33"/>
      <c r="S33"/>
      <c r="T33"/>
      <c r="U33"/>
      <c r="V33"/>
      <c r="W33"/>
      <c r="X33"/>
    </row>
    <row r="34" spans="1:37" s="2" customFormat="1" x14ac:dyDescent="0.25">
      <c r="A34" t="s">
        <v>768</v>
      </c>
      <c r="B34" t="s">
        <v>769</v>
      </c>
      <c r="C34" t="s">
        <v>770</v>
      </c>
      <c r="D34" t="str">
        <f>"2021 Mar 30"</f>
        <v>2021 Mar 30</v>
      </c>
      <c r="E34" t="s">
        <v>771</v>
      </c>
      <c r="F34"/>
      <c r="G34"/>
      <c r="H34" t="s">
        <v>772</v>
      </c>
      <c r="I34" t="s">
        <v>528</v>
      </c>
      <c r="J34"/>
      <c r="K34"/>
      <c r="L34"/>
      <c r="M34"/>
      <c r="N34"/>
      <c r="O34"/>
      <c r="P34"/>
      <c r="Q34"/>
      <c r="R34"/>
      <c r="S34"/>
      <c r="T34"/>
      <c r="U34"/>
      <c r="V34"/>
      <c r="W34"/>
      <c r="X34"/>
    </row>
    <row r="35" spans="1:37" s="2" customFormat="1" x14ac:dyDescent="0.25">
      <c r="A35" t="s">
        <v>386</v>
      </c>
      <c r="B35" t="s">
        <v>387</v>
      </c>
      <c r="C35" t="s">
        <v>388</v>
      </c>
      <c r="D35" t="str">
        <f>"15 July 2020"</f>
        <v>15 July 2020</v>
      </c>
      <c r="E35" t="s">
        <v>389</v>
      </c>
      <c r="F35" t="s">
        <v>390</v>
      </c>
      <c r="G35"/>
      <c r="H35" t="s">
        <v>391</v>
      </c>
      <c r="I35" t="s">
        <v>597</v>
      </c>
      <c r="J35"/>
      <c r="K35"/>
      <c r="L35"/>
      <c r="M35"/>
      <c r="N35"/>
      <c r="O35"/>
      <c r="P35"/>
      <c r="Q35"/>
      <c r="R35"/>
      <c r="S35"/>
      <c r="T35"/>
      <c r="U35"/>
      <c r="V35"/>
      <c r="W35"/>
      <c r="X35"/>
    </row>
    <row r="36" spans="1:37" s="2" customFormat="1" x14ac:dyDescent="0.25">
      <c r="A36" t="s">
        <v>912</v>
      </c>
      <c r="B36" t="s">
        <v>913</v>
      </c>
      <c r="C36" t="s">
        <v>914</v>
      </c>
      <c r="D36" t="str">
        <f>"2020"</f>
        <v>2020</v>
      </c>
      <c r="E36" t="s">
        <v>915</v>
      </c>
      <c r="F36" t="s">
        <v>916</v>
      </c>
      <c r="G36"/>
      <c r="H36" t="s">
        <v>917</v>
      </c>
      <c r="I36" t="s">
        <v>737</v>
      </c>
      <c r="J36"/>
      <c r="K36"/>
      <c r="L36"/>
      <c r="M36"/>
      <c r="N36"/>
      <c r="O36"/>
      <c r="P36"/>
      <c r="Q36"/>
      <c r="R36"/>
      <c r="S36"/>
      <c r="T36"/>
      <c r="U36"/>
      <c r="V36"/>
      <c r="W36"/>
      <c r="X36"/>
    </row>
    <row r="37" spans="1:37" s="10" customFormat="1" x14ac:dyDescent="0.25">
      <c r="A37" s="30" t="s">
        <v>103</v>
      </c>
      <c r="B37" s="30" t="s">
        <v>630</v>
      </c>
      <c r="C37" s="30" t="s">
        <v>191</v>
      </c>
      <c r="D37" s="30" t="str">
        <f>"3/15/2016"</f>
        <v>3/15/2016</v>
      </c>
      <c r="E37" s="30" t="s">
        <v>104</v>
      </c>
      <c r="F37" s="30" t="s">
        <v>631</v>
      </c>
      <c r="G37" s="30"/>
      <c r="H37" s="30" t="s">
        <v>632</v>
      </c>
      <c r="I37" s="30" t="s">
        <v>518</v>
      </c>
      <c r="J37" s="1"/>
      <c r="K37" s="1"/>
      <c r="L37" s="1"/>
      <c r="M37" s="1"/>
      <c r="N37" s="1"/>
      <c r="O37" s="1"/>
      <c r="P37" s="1"/>
      <c r="Q37" s="1"/>
      <c r="R37" s="1"/>
      <c r="S37" s="1"/>
      <c r="T37" s="1"/>
      <c r="U37" s="1"/>
      <c r="V37" s="1"/>
      <c r="W37" s="1"/>
      <c r="X37" s="1"/>
    </row>
    <row r="38" spans="1:37" s="2" customFormat="1" x14ac:dyDescent="0.25">
      <c r="A38" t="s">
        <v>583</v>
      </c>
      <c r="B38" t="s">
        <v>584</v>
      </c>
      <c r="C38" t="s">
        <v>585</v>
      </c>
      <c r="D38" t="str">
        <f>"March 2019"</f>
        <v>March 2019</v>
      </c>
      <c r="E38" t="s">
        <v>586</v>
      </c>
      <c r="F38" t="s">
        <v>587</v>
      </c>
      <c r="G38"/>
      <c r="H38" t="s">
        <v>588</v>
      </c>
      <c r="I38" t="s">
        <v>924</v>
      </c>
      <c r="J38"/>
      <c r="K38"/>
      <c r="L38"/>
      <c r="M38"/>
      <c r="N38"/>
      <c r="O38"/>
      <c r="P38"/>
      <c r="Q38"/>
      <c r="R38"/>
      <c r="S38"/>
      <c r="T38"/>
      <c r="U38"/>
      <c r="V38"/>
      <c r="W38"/>
      <c r="X38"/>
    </row>
    <row r="39" spans="1:37" s="2" customFormat="1" x14ac:dyDescent="0.25">
      <c r="A39" t="s">
        <v>591</v>
      </c>
      <c r="B39" t="s">
        <v>592</v>
      </c>
      <c r="C39" t="s">
        <v>48</v>
      </c>
      <c r="D39" t="str">
        <f>"2020 Jun 15"</f>
        <v>2020 Jun 15</v>
      </c>
      <c r="E39" t="s">
        <v>593</v>
      </c>
      <c r="F39" t="s">
        <v>594</v>
      </c>
      <c r="G39"/>
      <c r="H39" t="s">
        <v>595</v>
      </c>
      <c r="I39" t="s">
        <v>835</v>
      </c>
      <c r="J39"/>
      <c r="K39"/>
      <c r="L39"/>
      <c r="M39"/>
      <c r="N39"/>
      <c r="O39"/>
      <c r="P39"/>
      <c r="Q39"/>
      <c r="R39"/>
      <c r="S39"/>
      <c r="T39"/>
      <c r="U39"/>
      <c r="V39"/>
      <c r="W39"/>
      <c r="X39"/>
    </row>
    <row r="40" spans="1:37" s="2" customFormat="1" x14ac:dyDescent="0.25">
      <c r="A40" s="2" t="s">
        <v>56</v>
      </c>
      <c r="B40" s="2" t="s">
        <v>57</v>
      </c>
      <c r="C40" s="2" t="s">
        <v>58</v>
      </c>
      <c r="D40" s="3" t="str">
        <f>"2019 Mar 29"</f>
        <v>2019 Mar 29</v>
      </c>
      <c r="E40" s="2" t="s">
        <v>59</v>
      </c>
      <c r="G40" s="2" t="s">
        <v>60</v>
      </c>
      <c r="H40" s="2" t="s">
        <v>61</v>
      </c>
      <c r="I40" t="s">
        <v>274</v>
      </c>
      <c r="J40"/>
      <c r="K40"/>
      <c r="L40"/>
      <c r="M40"/>
      <c r="N40"/>
      <c r="O40"/>
      <c r="P40"/>
      <c r="Q40"/>
      <c r="R40"/>
      <c r="S40"/>
      <c r="T40"/>
      <c r="U40"/>
      <c r="V40"/>
      <c r="W40"/>
      <c r="X40"/>
    </row>
    <row r="41" spans="1:37" s="2" customFormat="1" x14ac:dyDescent="0.25">
      <c r="A41" t="s">
        <v>475</v>
      </c>
      <c r="B41" t="s">
        <v>476</v>
      </c>
      <c r="C41" t="s">
        <v>477</v>
      </c>
      <c r="D41" t="str">
        <f>"2021 Jan"</f>
        <v>2021 Jan</v>
      </c>
      <c r="E41" t="s">
        <v>478</v>
      </c>
      <c r="F41" t="s">
        <v>479</v>
      </c>
      <c r="G41"/>
      <c r="H41" t="s">
        <v>480</v>
      </c>
      <c r="I41" t="s">
        <v>814</v>
      </c>
      <c r="J41"/>
      <c r="K41"/>
      <c r="L41"/>
      <c r="M41"/>
      <c r="N41"/>
      <c r="O41"/>
      <c r="P41"/>
      <c r="Q41"/>
      <c r="R41"/>
      <c r="S41"/>
      <c r="T41"/>
      <c r="U41"/>
      <c r="V41"/>
      <c r="W41"/>
      <c r="X41"/>
    </row>
    <row r="42" spans="1:37" s="2" customFormat="1" x14ac:dyDescent="0.25">
      <c r="A42" s="31" t="s">
        <v>213</v>
      </c>
      <c r="B42" s="31" t="s">
        <v>214</v>
      </c>
      <c r="C42" s="31" t="s">
        <v>77</v>
      </c>
      <c r="D42" s="36" t="str">
        <f>"2020 Apr 15"</f>
        <v>2020 Apr 15</v>
      </c>
      <c r="E42" s="31" t="s">
        <v>215</v>
      </c>
      <c r="F42" s="31"/>
      <c r="G42" s="31" t="s">
        <v>216</v>
      </c>
      <c r="H42" s="31" t="s">
        <v>217</v>
      </c>
      <c r="I42" s="39" t="s">
        <v>241</v>
      </c>
      <c r="J42"/>
      <c r="K42"/>
      <c r="L42"/>
      <c r="M42"/>
      <c r="N42"/>
      <c r="O42"/>
      <c r="P42"/>
      <c r="Q42"/>
      <c r="R42"/>
      <c r="S42"/>
      <c r="T42"/>
      <c r="U42"/>
      <c r="V42"/>
      <c r="W42"/>
      <c r="X42"/>
    </row>
    <row r="43" spans="1:37" s="2" customFormat="1" x14ac:dyDescent="0.25">
      <c r="A43" t="s">
        <v>379</v>
      </c>
      <c r="B43" t="s">
        <v>380</v>
      </c>
      <c r="C43" t="s">
        <v>381</v>
      </c>
      <c r="D43" t="str">
        <f>"July 2021"</f>
        <v>July 2021</v>
      </c>
      <c r="E43" t="s">
        <v>382</v>
      </c>
      <c r="F43" t="s">
        <v>383</v>
      </c>
      <c r="G43"/>
      <c r="H43" t="s">
        <v>384</v>
      </c>
      <c r="I43" t="s">
        <v>791</v>
      </c>
      <c r="J43"/>
      <c r="K43"/>
      <c r="L43"/>
      <c r="M43"/>
      <c r="N43"/>
      <c r="O43"/>
      <c r="P43"/>
      <c r="Q43"/>
      <c r="R43"/>
      <c r="S43"/>
      <c r="T43"/>
      <c r="U43"/>
      <c r="V43"/>
      <c r="W43"/>
      <c r="X43"/>
      <c r="Y43"/>
      <c r="Z43"/>
      <c r="AA43"/>
      <c r="AB43"/>
      <c r="AC43"/>
      <c r="AD43"/>
      <c r="AE43"/>
      <c r="AF43"/>
      <c r="AG43"/>
      <c r="AH43"/>
      <c r="AI43"/>
      <c r="AJ43"/>
      <c r="AK43"/>
    </row>
    <row r="44" spans="1:37" s="2" customFormat="1" x14ac:dyDescent="0.25">
      <c r="A44" t="s">
        <v>462</v>
      </c>
      <c r="B44" t="s">
        <v>463</v>
      </c>
      <c r="C44" t="s">
        <v>464</v>
      </c>
      <c r="D44" t="str">
        <f>"5 January 2016"</f>
        <v>5 January 2016</v>
      </c>
      <c r="E44" t="s">
        <v>465</v>
      </c>
      <c r="F44" t="s">
        <v>466</v>
      </c>
      <c r="G44"/>
      <c r="H44" t="s">
        <v>467</v>
      </c>
      <c r="I44" t="s">
        <v>490</v>
      </c>
      <c r="J44"/>
      <c r="K44"/>
      <c r="L44"/>
      <c r="M44"/>
      <c r="N44"/>
      <c r="O44"/>
      <c r="P44"/>
      <c r="Q44"/>
      <c r="R44"/>
      <c r="S44"/>
      <c r="T44"/>
      <c r="U44"/>
      <c r="V44"/>
      <c r="W44"/>
      <c r="X44"/>
      <c r="Y44"/>
      <c r="Z44"/>
      <c r="AA44"/>
      <c r="AB44"/>
      <c r="AC44"/>
      <c r="AD44"/>
      <c r="AE44"/>
      <c r="AF44"/>
      <c r="AG44"/>
      <c r="AH44"/>
      <c r="AI44"/>
      <c r="AJ44"/>
      <c r="AK44"/>
    </row>
    <row r="45" spans="1:37" s="2" customFormat="1" x14ac:dyDescent="0.25">
      <c r="A45" t="s">
        <v>123</v>
      </c>
      <c r="B45" t="s">
        <v>124</v>
      </c>
      <c r="C45" t="s">
        <v>25</v>
      </c>
      <c r="D45" t="str">
        <f>"2017 Feb"</f>
        <v>2017 Feb</v>
      </c>
      <c r="E45" t="s">
        <v>125</v>
      </c>
      <c r="F45" t="s">
        <v>126</v>
      </c>
      <c r="G45"/>
      <c r="H45" t="s">
        <v>127</v>
      </c>
      <c r="I45" t="s">
        <v>492</v>
      </c>
      <c r="J45"/>
      <c r="K45"/>
      <c r="L45"/>
      <c r="M45"/>
      <c r="N45"/>
      <c r="O45"/>
      <c r="P45"/>
      <c r="Q45"/>
      <c r="R45"/>
      <c r="S45"/>
      <c r="T45"/>
      <c r="U45"/>
      <c r="V45"/>
      <c r="W45"/>
      <c r="X45"/>
      <c r="Y45"/>
      <c r="Z45"/>
      <c r="AA45"/>
      <c r="AB45"/>
      <c r="AC45"/>
      <c r="AD45"/>
      <c r="AE45"/>
      <c r="AF45"/>
      <c r="AG45"/>
      <c r="AH45"/>
      <c r="AI45"/>
      <c r="AJ45"/>
      <c r="AK45"/>
    </row>
    <row r="46" spans="1:37" s="2" customFormat="1" x14ac:dyDescent="0.25">
      <c r="A46" t="s">
        <v>483</v>
      </c>
      <c r="B46" t="s">
        <v>484</v>
      </c>
      <c r="C46" t="s">
        <v>485</v>
      </c>
      <c r="D46" t="str">
        <f>"2019 Jan 01"</f>
        <v>2019 Jan 01</v>
      </c>
      <c r="E46" t="s">
        <v>486</v>
      </c>
      <c r="F46" t="s">
        <v>487</v>
      </c>
      <c r="G46"/>
      <c r="H46" t="s">
        <v>488</v>
      </c>
      <c r="I46" t="s">
        <v>22</v>
      </c>
      <c r="J46"/>
      <c r="K46"/>
      <c r="L46"/>
      <c r="M46"/>
      <c r="N46"/>
      <c r="O46"/>
      <c r="P46"/>
      <c r="Q46"/>
      <c r="R46"/>
      <c r="S46"/>
      <c r="T46"/>
      <c r="U46"/>
      <c r="V46"/>
      <c r="W46"/>
      <c r="X46"/>
      <c r="Y46"/>
      <c r="Z46"/>
      <c r="AA46"/>
      <c r="AB46"/>
      <c r="AC46"/>
      <c r="AD46"/>
      <c r="AE46"/>
      <c r="AF46"/>
      <c r="AG46"/>
      <c r="AH46"/>
      <c r="AI46"/>
      <c r="AJ46"/>
      <c r="AK46"/>
    </row>
    <row r="47" spans="1:37" s="2" customFormat="1" x14ac:dyDescent="0.25">
      <c r="A47" t="s">
        <v>469</v>
      </c>
      <c r="B47" t="s">
        <v>470</v>
      </c>
      <c r="C47" t="s">
        <v>77</v>
      </c>
      <c r="D47" t="str">
        <f>"3 July 2015"</f>
        <v>3 July 2015</v>
      </c>
      <c r="E47" t="s">
        <v>471</v>
      </c>
      <c r="F47" t="s">
        <v>472</v>
      </c>
      <c r="G47"/>
      <c r="H47" t="s">
        <v>473</v>
      </c>
      <c r="I47" t="s">
        <v>509</v>
      </c>
      <c r="J47"/>
      <c r="K47"/>
      <c r="L47"/>
      <c r="M47"/>
      <c r="N47"/>
      <c r="O47"/>
      <c r="P47"/>
      <c r="Q47"/>
      <c r="R47"/>
      <c r="S47"/>
      <c r="T47"/>
      <c r="U47"/>
      <c r="V47"/>
      <c r="W47"/>
      <c r="X47"/>
      <c r="Y47"/>
      <c r="Z47"/>
      <c r="AA47"/>
      <c r="AB47"/>
      <c r="AC47"/>
      <c r="AD47"/>
      <c r="AE47"/>
      <c r="AF47"/>
      <c r="AG47"/>
      <c r="AH47"/>
      <c r="AI47"/>
      <c r="AJ47"/>
      <c r="AK47"/>
    </row>
    <row r="48" spans="1:37" s="10" customFormat="1" x14ac:dyDescent="0.25">
      <c r="A48" s="30" t="s">
        <v>713</v>
      </c>
      <c r="B48" s="30" t="s">
        <v>714</v>
      </c>
      <c r="C48" s="30" t="s">
        <v>715</v>
      </c>
      <c r="D48" s="30" t="str">
        <f>"October 2019"</f>
        <v>October 2019</v>
      </c>
      <c r="E48" s="30" t="s">
        <v>716</v>
      </c>
      <c r="F48" s="30" t="s">
        <v>717</v>
      </c>
      <c r="G48" s="30"/>
      <c r="H48" s="30" t="s">
        <v>718</v>
      </c>
      <c r="I48" s="30" t="s">
        <v>643</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8" s="2" customFormat="1" x14ac:dyDescent="0.25">
      <c r="A49" t="s">
        <v>447</v>
      </c>
      <c r="B49" t="s">
        <v>448</v>
      </c>
      <c r="C49" t="s">
        <v>449</v>
      </c>
      <c r="D49" t="str">
        <f>"2016"</f>
        <v>2016</v>
      </c>
      <c r="E49" t="s">
        <v>450</v>
      </c>
      <c r="F49" t="s">
        <v>451</v>
      </c>
      <c r="G49"/>
      <c r="H49" t="s">
        <v>452</v>
      </c>
      <c r="I49" t="s">
        <v>590</v>
      </c>
      <c r="J49"/>
      <c r="K49"/>
      <c r="L49"/>
      <c r="M49"/>
      <c r="N49"/>
      <c r="O49"/>
      <c r="P49"/>
      <c r="Q49"/>
      <c r="R49"/>
      <c r="S49"/>
      <c r="T49"/>
      <c r="U49"/>
      <c r="V49"/>
      <c r="W49"/>
      <c r="X49"/>
      <c r="Y49"/>
      <c r="Z49"/>
      <c r="AA49"/>
      <c r="AB49"/>
      <c r="AC49"/>
      <c r="AD49"/>
      <c r="AE49"/>
      <c r="AF49"/>
      <c r="AG49"/>
      <c r="AH49"/>
      <c r="AI49"/>
      <c r="AJ49"/>
      <c r="AK49"/>
    </row>
    <row r="50" spans="1:38" s="2" customFormat="1" x14ac:dyDescent="0.25">
      <c r="A50" t="s">
        <v>495</v>
      </c>
      <c r="B50" t="s">
        <v>496</v>
      </c>
      <c r="C50" t="s">
        <v>491</v>
      </c>
      <c r="D50" t="str">
        <f>"1 November 2015"</f>
        <v>1 November 2015</v>
      </c>
      <c r="E50" t="s">
        <v>497</v>
      </c>
      <c r="F50" t="s">
        <v>498</v>
      </c>
      <c r="G50"/>
      <c r="H50" t="s">
        <v>499</v>
      </c>
      <c r="I50" t="s">
        <v>910</v>
      </c>
      <c r="J50"/>
      <c r="K50"/>
      <c r="L50"/>
      <c r="M50"/>
      <c r="N50"/>
      <c r="O50"/>
      <c r="P50"/>
      <c r="Q50"/>
      <c r="R50"/>
      <c r="S50"/>
      <c r="T50"/>
      <c r="U50"/>
      <c r="V50"/>
      <c r="W50"/>
      <c r="X50"/>
      <c r="Y50"/>
      <c r="Z50"/>
      <c r="AA50"/>
      <c r="AB50"/>
      <c r="AC50"/>
      <c r="AD50"/>
      <c r="AE50"/>
      <c r="AF50"/>
      <c r="AG50"/>
      <c r="AH50"/>
      <c r="AI50"/>
      <c r="AJ50"/>
      <c r="AK50"/>
    </row>
    <row r="51" spans="1:38" s="10" customFormat="1" x14ac:dyDescent="0.25">
      <c r="A51" s="1" t="s">
        <v>511</v>
      </c>
      <c r="B51" s="1" t="s">
        <v>512</v>
      </c>
      <c r="C51" s="1" t="s">
        <v>513</v>
      </c>
      <c r="D51" s="1" t="str">
        <f>"2020"</f>
        <v>2020</v>
      </c>
      <c r="E51" s="1">
        <v>10</v>
      </c>
      <c r="F51" s="1" t="s">
        <v>514</v>
      </c>
      <c r="G51" s="1"/>
      <c r="H51" s="1" t="s">
        <v>515</v>
      </c>
      <c r="I51" s="1" t="s">
        <v>1066</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8" s="2" customFormat="1" x14ac:dyDescent="0.25">
      <c r="A52" t="s">
        <v>802</v>
      </c>
      <c r="B52" t="s">
        <v>803</v>
      </c>
      <c r="C52" t="s">
        <v>25</v>
      </c>
      <c r="D52" t="str">
        <f>"2018 Aug"</f>
        <v>2018 Aug</v>
      </c>
      <c r="E52" t="s">
        <v>804</v>
      </c>
      <c r="F52" t="s">
        <v>805</v>
      </c>
      <c r="G52"/>
      <c r="H52" t="s">
        <v>806</v>
      </c>
      <c r="I52" t="s">
        <v>446</v>
      </c>
      <c r="J52"/>
      <c r="K52"/>
      <c r="L52"/>
      <c r="M52"/>
      <c r="N52"/>
      <c r="O52"/>
      <c r="P52"/>
      <c r="Q52"/>
      <c r="R52"/>
      <c r="S52"/>
      <c r="T52"/>
      <c r="U52"/>
      <c r="V52"/>
      <c r="W52"/>
      <c r="X52"/>
      <c r="Y52"/>
      <c r="Z52"/>
      <c r="AA52"/>
      <c r="AB52"/>
      <c r="AC52"/>
      <c r="AD52"/>
      <c r="AE52"/>
      <c r="AF52"/>
      <c r="AG52"/>
      <c r="AH52"/>
      <c r="AI52"/>
      <c r="AJ52"/>
      <c r="AK52"/>
    </row>
    <row r="53" spans="1:38" s="2" customFormat="1" x14ac:dyDescent="0.25">
      <c r="A53" t="s">
        <v>97</v>
      </c>
      <c r="B53" t="s">
        <v>98</v>
      </c>
      <c r="C53" t="s">
        <v>52</v>
      </c>
      <c r="D53" t="str">
        <f>"2017 Sep 13"</f>
        <v>2017 Sep 13</v>
      </c>
      <c r="E53" t="s">
        <v>99</v>
      </c>
      <c r="F53" t="s">
        <v>100</v>
      </c>
      <c r="G53"/>
      <c r="H53" t="s">
        <v>101</v>
      </c>
      <c r="I53" t="s">
        <v>741</v>
      </c>
      <c r="J53"/>
      <c r="K53"/>
      <c r="L53"/>
      <c r="M53"/>
      <c r="N53"/>
      <c r="O53"/>
      <c r="P53"/>
      <c r="Q53"/>
      <c r="R53"/>
      <c r="S53"/>
      <c r="T53"/>
      <c r="U53"/>
      <c r="V53"/>
      <c r="W53"/>
      <c r="X53"/>
      <c r="Y53"/>
      <c r="Z53"/>
      <c r="AA53"/>
      <c r="AB53"/>
      <c r="AC53"/>
      <c r="AD53"/>
      <c r="AE53"/>
      <c r="AF53"/>
      <c r="AG53"/>
      <c r="AH53"/>
      <c r="AI53"/>
      <c r="AJ53"/>
      <c r="AK53"/>
    </row>
    <row r="54" spans="1:38" s="2" customFormat="1" x14ac:dyDescent="0.25">
      <c r="A54" t="s">
        <v>889</v>
      </c>
      <c r="B54" t="s">
        <v>890</v>
      </c>
      <c r="C54" t="s">
        <v>25</v>
      </c>
      <c r="D54" t="str">
        <f>"Aug2015"</f>
        <v>Aug2015</v>
      </c>
      <c r="E54" t="s">
        <v>891</v>
      </c>
      <c r="F54" t="s">
        <v>892</v>
      </c>
      <c r="G54" t="s">
        <v>893</v>
      </c>
      <c r="H54" t="s">
        <v>894</v>
      </c>
      <c r="I54" t="s">
        <v>759</v>
      </c>
      <c r="J54"/>
      <c r="K54"/>
      <c r="L54"/>
      <c r="M54"/>
      <c r="N54"/>
      <c r="O54"/>
      <c r="P54"/>
      <c r="Q54"/>
      <c r="R54"/>
      <c r="S54"/>
      <c r="T54"/>
      <c r="U54"/>
      <c r="V54"/>
      <c r="W54"/>
      <c r="X54"/>
      <c r="Y54"/>
      <c r="Z54"/>
      <c r="AA54"/>
      <c r="AB54"/>
      <c r="AC54"/>
      <c r="AD54"/>
      <c r="AE54"/>
      <c r="AF54"/>
      <c r="AG54"/>
      <c r="AH54"/>
      <c r="AI54"/>
      <c r="AJ54"/>
      <c r="AK54"/>
    </row>
    <row r="55" spans="1:38" s="2" customFormat="1" x14ac:dyDescent="0.25">
      <c r="A55" t="s">
        <v>855</v>
      </c>
      <c r="B55" t="s">
        <v>856</v>
      </c>
      <c r="C55" t="s">
        <v>52</v>
      </c>
      <c r="D55" t="str">
        <f>"2018 Feb 09"</f>
        <v>2018 Feb 09</v>
      </c>
      <c r="E55" t="s">
        <v>857</v>
      </c>
      <c r="F55" t="s">
        <v>858</v>
      </c>
      <c r="G55"/>
      <c r="H55" t="s">
        <v>859</v>
      </c>
      <c r="I55" t="s">
        <v>294</v>
      </c>
      <c r="J55"/>
      <c r="K55"/>
      <c r="L55"/>
      <c r="M55"/>
      <c r="N55"/>
      <c r="O55"/>
      <c r="P55"/>
      <c r="Q55"/>
      <c r="R55"/>
      <c r="S55"/>
      <c r="T55"/>
      <c r="U55"/>
      <c r="V55"/>
      <c r="W55"/>
      <c r="X55"/>
      <c r="Y55"/>
      <c r="Z55"/>
      <c r="AA55"/>
      <c r="AB55"/>
      <c r="AC55"/>
      <c r="AD55"/>
      <c r="AE55"/>
      <c r="AF55"/>
      <c r="AG55"/>
      <c r="AH55"/>
      <c r="AI55"/>
      <c r="AJ55"/>
      <c r="AK55"/>
    </row>
    <row r="56" spans="1:38" s="2" customFormat="1" x14ac:dyDescent="0.25">
      <c r="A56" s="29" t="s">
        <v>1003</v>
      </c>
      <c r="B56" s="29" t="s">
        <v>1004</v>
      </c>
      <c r="C56" s="29" t="s">
        <v>1005</v>
      </c>
      <c r="D56" s="29" t="str">
        <f>"2020 Apr"</f>
        <v>2020 Apr</v>
      </c>
      <c r="E56" s="29">
        <v>137</v>
      </c>
      <c r="F56" s="29" t="s">
        <v>1006</v>
      </c>
      <c r="G56" s="29"/>
      <c r="H56" s="29" t="s">
        <v>1007</v>
      </c>
      <c r="I56" s="29" t="s">
        <v>1008</v>
      </c>
      <c r="J56"/>
      <c r="K56"/>
      <c r="L56"/>
      <c r="M56"/>
      <c r="N56"/>
      <c r="O56"/>
      <c r="P56"/>
      <c r="Q56"/>
      <c r="R56"/>
      <c r="S56"/>
      <c r="T56"/>
      <c r="U56"/>
      <c r="V56"/>
      <c r="W56"/>
      <c r="X56"/>
      <c r="Y56"/>
      <c r="Z56"/>
      <c r="AA56"/>
      <c r="AB56"/>
      <c r="AC56"/>
      <c r="AD56"/>
      <c r="AE56"/>
      <c r="AF56"/>
      <c r="AG56"/>
      <c r="AH56"/>
      <c r="AI56"/>
      <c r="AJ56"/>
      <c r="AK56"/>
    </row>
    <row r="57" spans="1:38" s="2" customFormat="1" x14ac:dyDescent="0.25">
      <c r="A57" t="s">
        <v>866</v>
      </c>
      <c r="B57" t="s">
        <v>867</v>
      </c>
      <c r="C57" t="s">
        <v>868</v>
      </c>
      <c r="D57" t="str">
        <f>"2017 Jan"</f>
        <v>2017 Jan</v>
      </c>
      <c r="E57" t="s">
        <v>869</v>
      </c>
      <c r="F57" t="s">
        <v>870</v>
      </c>
      <c r="G57"/>
      <c r="H57" t="s">
        <v>871</v>
      </c>
      <c r="I57" t="s">
        <v>690</v>
      </c>
      <c r="J57"/>
      <c r="K57"/>
      <c r="L57"/>
      <c r="M57"/>
      <c r="N57"/>
      <c r="O57"/>
      <c r="P57"/>
      <c r="Q57"/>
      <c r="R57"/>
      <c r="S57"/>
      <c r="T57"/>
      <c r="U57"/>
      <c r="V57"/>
      <c r="W57"/>
      <c r="X57"/>
      <c r="Y57"/>
      <c r="Z57"/>
      <c r="AA57"/>
      <c r="AB57"/>
      <c r="AC57"/>
      <c r="AD57"/>
      <c r="AE57"/>
      <c r="AF57"/>
      <c r="AG57"/>
      <c r="AH57"/>
      <c r="AI57"/>
      <c r="AJ57"/>
      <c r="AK57"/>
    </row>
    <row r="58" spans="1:38" s="2" customFormat="1" x14ac:dyDescent="0.25">
      <c r="A58" t="s">
        <v>860</v>
      </c>
      <c r="B58" t="s">
        <v>861</v>
      </c>
      <c r="C58" t="s">
        <v>25</v>
      </c>
      <c r="D58" t="str">
        <f>"2015"</f>
        <v>2015</v>
      </c>
      <c r="E58" t="s">
        <v>862</v>
      </c>
      <c r="F58" t="s">
        <v>863</v>
      </c>
      <c r="G58"/>
      <c r="H58" t="s">
        <v>864</v>
      </c>
      <c r="I58" t="s">
        <v>235</v>
      </c>
      <c r="J58"/>
      <c r="K58"/>
      <c r="L58"/>
      <c r="M58"/>
      <c r="N58"/>
      <c r="O58"/>
      <c r="P58"/>
      <c r="Q58"/>
      <c r="R58"/>
      <c r="S58"/>
      <c r="T58"/>
      <c r="U58"/>
      <c r="V58"/>
      <c r="W58"/>
      <c r="X58"/>
      <c r="Y58"/>
      <c r="Z58"/>
      <c r="AA58"/>
      <c r="AB58"/>
      <c r="AC58"/>
      <c r="AD58"/>
      <c r="AE58"/>
      <c r="AF58"/>
      <c r="AG58"/>
      <c r="AH58"/>
      <c r="AI58"/>
      <c r="AJ58"/>
      <c r="AK58"/>
    </row>
    <row r="59" spans="1:38" s="2" customFormat="1" x14ac:dyDescent="0.25">
      <c r="A59" s="33" t="s">
        <v>330</v>
      </c>
      <c r="B59" s="33" t="s">
        <v>331</v>
      </c>
      <c r="C59" s="33" t="s">
        <v>332</v>
      </c>
      <c r="D59" s="38" t="str">
        <f>"2017 Oct"</f>
        <v>2017 Oct</v>
      </c>
      <c r="E59" s="33" t="s">
        <v>333</v>
      </c>
      <c r="F59" s="33"/>
      <c r="G59" s="33" t="s">
        <v>334</v>
      </c>
      <c r="H59" s="33" t="s">
        <v>335</v>
      </c>
      <c r="I59" s="29" t="s">
        <v>798</v>
      </c>
      <c r="J59"/>
      <c r="K59"/>
      <c r="L59"/>
      <c r="M59"/>
      <c r="N59"/>
      <c r="O59"/>
      <c r="P59"/>
      <c r="Q59"/>
      <c r="R59"/>
      <c r="S59"/>
      <c r="T59"/>
      <c r="U59"/>
      <c r="V59"/>
      <c r="W59"/>
      <c r="X59"/>
      <c r="Y59"/>
      <c r="Z59"/>
      <c r="AA59"/>
      <c r="AB59"/>
      <c r="AC59"/>
      <c r="AD59"/>
      <c r="AE59"/>
      <c r="AF59"/>
      <c r="AG59"/>
      <c r="AH59"/>
      <c r="AI59"/>
      <c r="AJ59"/>
      <c r="AK59"/>
    </row>
    <row r="60" spans="1:38" s="2" customFormat="1" x14ac:dyDescent="0.25">
      <c r="A60" t="s">
        <v>748</v>
      </c>
      <c r="B60" t="s">
        <v>749</v>
      </c>
      <c r="C60" t="s">
        <v>25</v>
      </c>
      <c r="D60" t="str">
        <f>"Mar2018"</f>
        <v>Mar2018</v>
      </c>
      <c r="E60" t="s">
        <v>750</v>
      </c>
      <c r="F60" t="s">
        <v>751</v>
      </c>
      <c r="G60"/>
      <c r="H60" t="s">
        <v>752</v>
      </c>
      <c r="I60" t="s">
        <v>742</v>
      </c>
      <c r="J60"/>
      <c r="K60"/>
      <c r="L60"/>
      <c r="M60"/>
      <c r="N60"/>
      <c r="O60"/>
      <c r="P60"/>
      <c r="Q60"/>
      <c r="R60"/>
      <c r="S60"/>
      <c r="T60"/>
      <c r="U60"/>
      <c r="V60"/>
      <c r="W60"/>
      <c r="X60"/>
      <c r="Y60"/>
      <c r="Z60"/>
      <c r="AA60"/>
      <c r="AB60"/>
      <c r="AC60"/>
      <c r="AD60"/>
      <c r="AE60"/>
      <c r="AF60"/>
      <c r="AG60"/>
      <c r="AH60"/>
      <c r="AI60"/>
      <c r="AJ60"/>
      <c r="AK60"/>
      <c r="AL60"/>
    </row>
    <row r="61" spans="1:38" s="2" customFormat="1" x14ac:dyDescent="0.25">
      <c r="A61" s="2" t="s">
        <v>189</v>
      </c>
      <c r="B61" s="2" t="s">
        <v>190</v>
      </c>
      <c r="C61" s="2" t="s">
        <v>191</v>
      </c>
      <c r="D61" s="3" t="str">
        <f>"6/1/2016"</f>
        <v>6/1/2016</v>
      </c>
      <c r="E61" s="2" t="s">
        <v>192</v>
      </c>
      <c r="G61" s="2" t="s">
        <v>193</v>
      </c>
      <c r="H61" s="2" t="s">
        <v>194</v>
      </c>
      <c r="I61" t="s">
        <v>567</v>
      </c>
      <c r="J61"/>
      <c r="K61"/>
      <c r="L61"/>
      <c r="M61"/>
      <c r="N61"/>
      <c r="O61"/>
      <c r="P61"/>
      <c r="Q61"/>
      <c r="R61"/>
      <c r="S61"/>
      <c r="T61"/>
      <c r="U61"/>
      <c r="V61"/>
      <c r="W61"/>
      <c r="X61"/>
      <c r="Y61"/>
      <c r="Z61"/>
      <c r="AA61"/>
      <c r="AB61"/>
      <c r="AC61"/>
      <c r="AD61"/>
      <c r="AE61"/>
      <c r="AF61"/>
      <c r="AG61"/>
      <c r="AH61"/>
      <c r="AI61"/>
      <c r="AJ61"/>
      <c r="AK61"/>
      <c r="AL61"/>
    </row>
    <row r="62" spans="1:38" s="2" customFormat="1" x14ac:dyDescent="0.25">
      <c r="A62" s="2" t="s">
        <v>128</v>
      </c>
      <c r="B62" s="2" t="s">
        <v>129</v>
      </c>
      <c r="C62" s="2" t="s">
        <v>52</v>
      </c>
      <c r="D62" s="3" t="str">
        <f>"2016 Apr 23"</f>
        <v>2016 Apr 23</v>
      </c>
      <c r="E62" s="2" t="s">
        <v>130</v>
      </c>
      <c r="G62" s="2" t="s">
        <v>131</v>
      </c>
      <c r="H62" s="2" t="s">
        <v>132</v>
      </c>
      <c r="I62" t="s">
        <v>767</v>
      </c>
      <c r="J62"/>
      <c r="K62"/>
      <c r="L62"/>
      <c r="M62"/>
      <c r="N62"/>
      <c r="O62"/>
      <c r="P62"/>
      <c r="Q62"/>
      <c r="R62"/>
      <c r="S62"/>
      <c r="T62"/>
      <c r="U62"/>
      <c r="V62"/>
      <c r="W62"/>
      <c r="X62"/>
      <c r="Y62"/>
      <c r="Z62"/>
      <c r="AA62"/>
      <c r="AB62"/>
      <c r="AC62"/>
      <c r="AD62"/>
      <c r="AE62"/>
      <c r="AF62"/>
      <c r="AG62"/>
      <c r="AH62"/>
      <c r="AI62"/>
      <c r="AJ62"/>
      <c r="AK62"/>
      <c r="AL62"/>
    </row>
    <row r="63" spans="1:38" s="2" customFormat="1" x14ac:dyDescent="0.25">
      <c r="A63" t="s">
        <v>760</v>
      </c>
      <c r="B63" t="s">
        <v>761</v>
      </c>
      <c r="C63" t="s">
        <v>454</v>
      </c>
      <c r="D63" t="str">
        <f>"2020 May"</f>
        <v>2020 May</v>
      </c>
      <c r="E63" t="s">
        <v>762</v>
      </c>
      <c r="F63" t="s">
        <v>763</v>
      </c>
      <c r="G63"/>
      <c r="H63" t="s">
        <v>634</v>
      </c>
      <c r="I63" t="s">
        <v>646</v>
      </c>
      <c r="J63"/>
      <c r="K63"/>
      <c r="L63"/>
      <c r="M63"/>
      <c r="N63"/>
      <c r="O63"/>
      <c r="P63"/>
      <c r="Q63"/>
      <c r="R63"/>
      <c r="S63"/>
      <c r="T63"/>
      <c r="U63"/>
      <c r="V63"/>
      <c r="W63"/>
      <c r="X63"/>
      <c r="Y63"/>
      <c r="Z63"/>
      <c r="AA63"/>
      <c r="AB63"/>
      <c r="AC63"/>
      <c r="AD63"/>
      <c r="AE63"/>
      <c r="AF63"/>
      <c r="AG63"/>
      <c r="AH63"/>
      <c r="AI63"/>
      <c r="AJ63"/>
      <c r="AK63"/>
      <c r="AL63"/>
    </row>
    <row r="64" spans="1:38" s="10" customFormat="1" x14ac:dyDescent="0.25">
      <c r="A64" s="30" t="s">
        <v>1067</v>
      </c>
      <c r="B64" s="30" t="s">
        <v>1068</v>
      </c>
      <c r="C64" s="30" t="s">
        <v>46</v>
      </c>
      <c r="D64" s="30" t="str">
        <f>"2016 Nov 29"</f>
        <v>2016 Nov 29</v>
      </c>
      <c r="E64" s="30">
        <v>58</v>
      </c>
      <c r="F64" s="30" t="s">
        <v>1069</v>
      </c>
      <c r="G64" s="30"/>
      <c r="H64" s="30" t="s">
        <v>1070</v>
      </c>
      <c r="I64" s="30" t="s">
        <v>1071</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s="10" customFormat="1" x14ac:dyDescent="0.25">
      <c r="A65" s="30" t="s">
        <v>1041</v>
      </c>
      <c r="B65" s="30" t="s">
        <v>1042</v>
      </c>
      <c r="C65" s="30" t="s">
        <v>1043</v>
      </c>
      <c r="D65" s="30" t="str">
        <f>"Mar2017"</f>
        <v>Mar2017</v>
      </c>
      <c r="E65" s="30" t="s">
        <v>1044</v>
      </c>
      <c r="F65" s="30" t="s">
        <v>1045</v>
      </c>
      <c r="G65" s="30" t="s">
        <v>1046</v>
      </c>
      <c r="H65" s="30" t="s">
        <v>1047</v>
      </c>
      <c r="I65" s="30" t="s">
        <v>1048</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s="2" customFormat="1" x14ac:dyDescent="0.25">
      <c r="A66" t="s">
        <v>925</v>
      </c>
      <c r="B66" t="s">
        <v>926</v>
      </c>
      <c r="C66" t="s">
        <v>25</v>
      </c>
      <c r="D66" t="str">
        <f>"2021 Mar"</f>
        <v>2021 Mar</v>
      </c>
      <c r="E66">
        <v>15</v>
      </c>
      <c r="F66" t="s">
        <v>927</v>
      </c>
      <c r="G66"/>
      <c r="H66" t="s">
        <v>928</v>
      </c>
      <c r="I66" t="s">
        <v>929</v>
      </c>
      <c r="J66"/>
      <c r="K66"/>
      <c r="L66"/>
      <c r="M66"/>
      <c r="N66"/>
      <c r="O66"/>
      <c r="P66"/>
      <c r="Q66"/>
      <c r="R66"/>
      <c r="S66"/>
      <c r="T66"/>
      <c r="U66"/>
      <c r="V66"/>
      <c r="W66"/>
      <c r="X66"/>
      <c r="Y66"/>
      <c r="Z66"/>
      <c r="AA66"/>
      <c r="AB66"/>
      <c r="AC66"/>
      <c r="AD66"/>
      <c r="AE66"/>
      <c r="AF66"/>
      <c r="AG66"/>
      <c r="AH66"/>
      <c r="AI66"/>
      <c r="AJ66"/>
      <c r="AK66"/>
      <c r="AL66"/>
    </row>
    <row r="67" spans="1:38" s="2" customFormat="1" x14ac:dyDescent="0.25">
      <c r="A67" t="s">
        <v>547</v>
      </c>
      <c r="B67" t="s">
        <v>548</v>
      </c>
      <c r="C67" t="s">
        <v>549</v>
      </c>
      <c r="D67" t="str">
        <f>"2021 Jun 18"</f>
        <v>2021 Jun 18</v>
      </c>
      <c r="E67"/>
      <c r="F67" t="s">
        <v>550</v>
      </c>
      <c r="G67"/>
      <c r="H67" t="s">
        <v>551</v>
      </c>
      <c r="I67" t="s">
        <v>453</v>
      </c>
      <c r="J67"/>
      <c r="K67"/>
      <c r="L67"/>
      <c r="M67"/>
      <c r="N67"/>
      <c r="O67"/>
      <c r="P67"/>
      <c r="Q67"/>
      <c r="R67"/>
      <c r="S67"/>
      <c r="T67"/>
      <c r="U67"/>
      <c r="V67"/>
      <c r="W67"/>
      <c r="X67"/>
      <c r="Y67"/>
      <c r="Z67"/>
      <c r="AA67"/>
      <c r="AB67"/>
      <c r="AC67"/>
      <c r="AD67"/>
      <c r="AE67"/>
      <c r="AF67"/>
      <c r="AG67"/>
      <c r="AH67"/>
      <c r="AI67"/>
      <c r="AJ67"/>
      <c r="AK67"/>
      <c r="AL67"/>
    </row>
    <row r="68" spans="1:38" s="2" customFormat="1" x14ac:dyDescent="0.25">
      <c r="A68" t="s">
        <v>1027</v>
      </c>
      <c r="B68" t="s">
        <v>1028</v>
      </c>
      <c r="C68" t="s">
        <v>701</v>
      </c>
      <c r="D68" t="str">
        <f>"2015 Jun 19"</f>
        <v>2015 Jun 19</v>
      </c>
      <c r="E68" t="s">
        <v>1029</v>
      </c>
      <c r="F68" t="s">
        <v>1030</v>
      </c>
      <c r="G68"/>
      <c r="H68" t="s">
        <v>1031</v>
      </c>
      <c r="I68" t="s">
        <v>1032</v>
      </c>
      <c r="J68"/>
      <c r="K68"/>
      <c r="L68"/>
      <c r="M68"/>
      <c r="N68"/>
      <c r="O68"/>
      <c r="P68"/>
      <c r="Q68"/>
      <c r="R68"/>
      <c r="S68"/>
      <c r="T68"/>
      <c r="U68"/>
      <c r="V68"/>
      <c r="W68"/>
      <c r="X68"/>
      <c r="Y68"/>
      <c r="Z68"/>
      <c r="AA68"/>
      <c r="AB68"/>
      <c r="AC68"/>
      <c r="AD68"/>
      <c r="AE68"/>
      <c r="AF68"/>
      <c r="AG68"/>
      <c r="AH68"/>
      <c r="AI68"/>
      <c r="AJ68"/>
      <c r="AK68"/>
      <c r="AL68"/>
    </row>
    <row r="69" spans="1:38" s="2" customFormat="1" x14ac:dyDescent="0.25">
      <c r="A69" s="29" t="s">
        <v>425</v>
      </c>
      <c r="B69" s="29" t="s">
        <v>426</v>
      </c>
      <c r="C69" s="29" t="s">
        <v>427</v>
      </c>
      <c r="D69" s="29" t="str">
        <f>"December 2017"</f>
        <v>December 2017</v>
      </c>
      <c r="E69" s="29" t="s">
        <v>428</v>
      </c>
      <c r="F69" s="29" t="s">
        <v>429</v>
      </c>
      <c r="G69" s="29"/>
      <c r="H69" s="29" t="s">
        <v>430</v>
      </c>
      <c r="I69" s="29" t="s">
        <v>500</v>
      </c>
      <c r="J69"/>
      <c r="K69"/>
      <c r="L69"/>
      <c r="M69"/>
      <c r="N69"/>
      <c r="O69"/>
      <c r="P69"/>
      <c r="Q69"/>
      <c r="R69"/>
      <c r="S69"/>
      <c r="T69"/>
      <c r="U69"/>
      <c r="V69"/>
      <c r="W69"/>
      <c r="X69"/>
      <c r="Y69"/>
      <c r="Z69"/>
      <c r="AA69"/>
      <c r="AB69"/>
      <c r="AC69"/>
      <c r="AD69"/>
      <c r="AE69"/>
      <c r="AF69"/>
      <c r="AG69"/>
      <c r="AH69"/>
      <c r="AI69"/>
      <c r="AJ69"/>
      <c r="AK69"/>
      <c r="AL69"/>
    </row>
    <row r="70" spans="1:38" s="2" customFormat="1" x14ac:dyDescent="0.25">
      <c r="A70" t="s">
        <v>529</v>
      </c>
      <c r="B70" t="s">
        <v>530</v>
      </c>
      <c r="C70" t="s">
        <v>52</v>
      </c>
      <c r="D70" t="str">
        <f>"2019 Oct 07"</f>
        <v>2019 Oct 07</v>
      </c>
      <c r="E70" t="s">
        <v>531</v>
      </c>
      <c r="F70" t="s">
        <v>532</v>
      </c>
      <c r="G70"/>
      <c r="H70" t="s">
        <v>533</v>
      </c>
      <c r="I70" t="s">
        <v>807</v>
      </c>
      <c r="J70"/>
      <c r="K70"/>
      <c r="L70"/>
      <c r="M70"/>
      <c r="N70"/>
      <c r="O70"/>
      <c r="P70"/>
      <c r="Q70"/>
      <c r="R70"/>
      <c r="S70"/>
      <c r="T70"/>
      <c r="U70"/>
      <c r="V70"/>
      <c r="W70"/>
      <c r="X70"/>
    </row>
    <row r="71" spans="1:38" s="2" customFormat="1" x14ac:dyDescent="0.25">
      <c r="A71" t="s">
        <v>553</v>
      </c>
      <c r="B71" t="s">
        <v>554</v>
      </c>
      <c r="C71" t="s">
        <v>25</v>
      </c>
      <c r="D71" t="str">
        <f>"2017 Sep"</f>
        <v>2017 Sep</v>
      </c>
      <c r="E71" t="s">
        <v>555</v>
      </c>
      <c r="F71" t="s">
        <v>556</v>
      </c>
      <c r="G71"/>
      <c r="H71" t="s">
        <v>557</v>
      </c>
      <c r="I71" t="s">
        <v>102</v>
      </c>
      <c r="J71"/>
      <c r="K71"/>
      <c r="L71"/>
      <c r="M71"/>
      <c r="N71"/>
      <c r="O71"/>
      <c r="P71"/>
      <c r="Q71"/>
      <c r="R71"/>
      <c r="S71"/>
      <c r="T71"/>
      <c r="U71"/>
      <c r="V71"/>
      <c r="W71"/>
      <c r="X71"/>
      <c r="Y71"/>
      <c r="Z71"/>
      <c r="AA71"/>
      <c r="AB71"/>
      <c r="AC71"/>
    </row>
    <row r="72" spans="1:38" s="2" customFormat="1" x14ac:dyDescent="0.25">
      <c r="A72" s="29" t="s">
        <v>815</v>
      </c>
      <c r="B72" s="29" t="s">
        <v>816</v>
      </c>
      <c r="C72" s="29" t="s">
        <v>381</v>
      </c>
      <c r="D72" s="29" t="str">
        <f>"2019 Feb"</f>
        <v>2019 Feb</v>
      </c>
      <c r="E72" s="29" t="s">
        <v>817</v>
      </c>
      <c r="F72" s="29"/>
      <c r="G72" s="29"/>
      <c r="H72" s="29" t="s">
        <v>818</v>
      </c>
      <c r="I72" s="29" t="s">
        <v>819</v>
      </c>
      <c r="J72"/>
      <c r="K72"/>
      <c r="L72"/>
      <c r="M72"/>
      <c r="N72"/>
      <c r="O72"/>
      <c r="P72"/>
      <c r="Q72"/>
      <c r="R72"/>
      <c r="S72"/>
      <c r="T72"/>
      <c r="U72"/>
      <c r="V72"/>
      <c r="W72"/>
      <c r="X72"/>
      <c r="Y72"/>
      <c r="Z72"/>
      <c r="AA72"/>
      <c r="AB72"/>
      <c r="AC72"/>
    </row>
    <row r="73" spans="1:38" s="2" customFormat="1" x14ac:dyDescent="0.25">
      <c r="A73" t="s">
        <v>295</v>
      </c>
      <c r="B73" t="s">
        <v>296</v>
      </c>
      <c r="C73" t="s">
        <v>52</v>
      </c>
      <c r="D73" t="str">
        <f>"2017 Nov 13"</f>
        <v>2017 Nov 13</v>
      </c>
      <c r="E73" t="s">
        <v>297</v>
      </c>
      <c r="F73" t="s">
        <v>298</v>
      </c>
      <c r="G73"/>
      <c r="H73" t="s">
        <v>299</v>
      </c>
      <c r="I73" t="s">
        <v>300</v>
      </c>
      <c r="J73"/>
      <c r="K73"/>
      <c r="L73"/>
      <c r="M73"/>
      <c r="N73"/>
      <c r="O73"/>
      <c r="P73"/>
      <c r="Q73"/>
      <c r="R73"/>
      <c r="S73"/>
      <c r="T73"/>
      <c r="U73"/>
      <c r="V73"/>
      <c r="W73"/>
      <c r="X73"/>
      <c r="Y73"/>
      <c r="Z73"/>
      <c r="AA73"/>
      <c r="AB73"/>
      <c r="AC73"/>
    </row>
    <row r="74" spans="1:38" s="2" customFormat="1" x14ac:dyDescent="0.25">
      <c r="A74" t="s">
        <v>561</v>
      </c>
      <c r="B74" t="s">
        <v>562</v>
      </c>
      <c r="C74" t="s">
        <v>25</v>
      </c>
      <c r="D74" t="str">
        <f>"2019 Dec"</f>
        <v>2019 Dec</v>
      </c>
      <c r="E74" t="s">
        <v>563</v>
      </c>
      <c r="F74" t="s">
        <v>564</v>
      </c>
      <c r="G74"/>
      <c r="H74" t="s">
        <v>565</v>
      </c>
      <c r="I74" t="s">
        <v>808</v>
      </c>
      <c r="J74"/>
      <c r="K74"/>
      <c r="L74"/>
      <c r="M74"/>
      <c r="N74"/>
      <c r="O74"/>
      <c r="P74"/>
      <c r="Q74"/>
      <c r="R74"/>
      <c r="S74"/>
      <c r="T74"/>
      <c r="U74"/>
      <c r="V74"/>
      <c r="W74"/>
      <c r="X74"/>
      <c r="Y74"/>
      <c r="Z74"/>
      <c r="AA74"/>
      <c r="AB74"/>
      <c r="AC74"/>
    </row>
    <row r="75" spans="1:38" s="2" customFormat="1" x14ac:dyDescent="0.25">
      <c r="A75" t="s">
        <v>117</v>
      </c>
      <c r="B75" t="s">
        <v>118</v>
      </c>
      <c r="C75" t="s">
        <v>119</v>
      </c>
      <c r="D75" t="str">
        <f>"2016 Jan"</f>
        <v>2016 Jan</v>
      </c>
      <c r="E75" t="s">
        <v>120</v>
      </c>
      <c r="F75" t="s">
        <v>121</v>
      </c>
      <c r="G75"/>
      <c r="H75" t="s">
        <v>122</v>
      </c>
      <c r="I75" t="s">
        <v>865</v>
      </c>
    </row>
    <row r="76" spans="1:38" s="2" customFormat="1" x14ac:dyDescent="0.25">
      <c r="A76" s="6" t="s">
        <v>105</v>
      </c>
      <c r="B76" s="6" t="s">
        <v>106</v>
      </c>
      <c r="C76" s="6" t="s">
        <v>107</v>
      </c>
      <c r="D76" s="7" t="str">
        <f>"2019 May 29"</f>
        <v>2019 May 29</v>
      </c>
      <c r="E76" s="6" t="s">
        <v>108</v>
      </c>
      <c r="F76" s="6"/>
      <c r="G76" s="6" t="s">
        <v>109</v>
      </c>
      <c r="H76" s="6" t="s">
        <v>110</v>
      </c>
      <c r="I76" t="s">
        <v>753</v>
      </c>
    </row>
    <row r="77" spans="1:38" s="2" customFormat="1" x14ac:dyDescent="0.25">
      <c r="A77" t="s">
        <v>896</v>
      </c>
      <c r="B77" t="s">
        <v>897</v>
      </c>
      <c r="C77" t="s">
        <v>77</v>
      </c>
      <c r="D77" t="str">
        <f>"Feb2015"</f>
        <v>Feb2015</v>
      </c>
      <c r="E77" t="s">
        <v>898</v>
      </c>
      <c r="F77" t="s">
        <v>899</v>
      </c>
      <c r="G77" t="s">
        <v>900</v>
      </c>
      <c r="H77" t="s">
        <v>901</v>
      </c>
      <c r="I77" t="s">
        <v>116</v>
      </c>
    </row>
    <row r="78" spans="1:38" s="2" customFormat="1" x14ac:dyDescent="0.25">
      <c r="A78" t="s">
        <v>957</v>
      </c>
      <c r="B78" t="s">
        <v>958</v>
      </c>
      <c r="C78" t="s">
        <v>600</v>
      </c>
      <c r="D78" t="str">
        <f>"2019 Aug 12"</f>
        <v>2019 Aug 12</v>
      </c>
      <c r="E78" t="s">
        <v>959</v>
      </c>
      <c r="F78" t="s">
        <v>960</v>
      </c>
      <c r="G78"/>
      <c r="H78" t="s">
        <v>961</v>
      </c>
      <c r="I78" t="s">
        <v>962</v>
      </c>
    </row>
    <row r="79" spans="1:38" s="2" customFormat="1" x14ac:dyDescent="0.25">
      <c r="A79" s="2" t="s">
        <v>75</v>
      </c>
      <c r="B79" s="2" t="s">
        <v>76</v>
      </c>
      <c r="C79" s="2" t="s">
        <v>77</v>
      </c>
      <c r="D79" s="3" t="str">
        <f>"2020 Dec 01"</f>
        <v>2020 Dec 01</v>
      </c>
      <c r="E79" s="2" t="s">
        <v>78</v>
      </c>
      <c r="G79" s="2" t="s">
        <v>79</v>
      </c>
      <c r="H79" s="2" t="s">
        <v>80</v>
      </c>
      <c r="I79" t="s">
        <v>582</v>
      </c>
    </row>
    <row r="80" spans="1:38" s="2" customFormat="1" x14ac:dyDescent="0.25">
      <c r="A80" t="s">
        <v>902</v>
      </c>
      <c r="B80" t="s">
        <v>903</v>
      </c>
      <c r="C80" t="s">
        <v>381</v>
      </c>
      <c r="D80" t="str">
        <f>"2017 Apr"</f>
        <v>2017 Apr</v>
      </c>
      <c r="E80" t="s">
        <v>904</v>
      </c>
      <c r="F80"/>
      <c r="G80"/>
      <c r="H80" t="s">
        <v>905</v>
      </c>
      <c r="I80" t="s">
        <v>610</v>
      </c>
    </row>
    <row r="81" spans="1:38" s="10" customFormat="1" x14ac:dyDescent="0.25">
      <c r="A81" s="30" t="s">
        <v>598</v>
      </c>
      <c r="B81" s="30" t="s">
        <v>599</v>
      </c>
      <c r="C81" s="30" t="s">
        <v>600</v>
      </c>
      <c r="D81" s="30" t="str">
        <f>"2019 Nov 28"</f>
        <v>2019 Nov 28</v>
      </c>
      <c r="E81" s="30" t="s">
        <v>601</v>
      </c>
      <c r="F81" s="30" t="s">
        <v>602</v>
      </c>
      <c r="G81" s="30"/>
      <c r="H81" s="30" t="s">
        <v>603</v>
      </c>
      <c r="I81" s="30" t="s">
        <v>784</v>
      </c>
    </row>
    <row r="82" spans="1:38" s="2" customFormat="1" x14ac:dyDescent="0.25">
      <c r="A82" t="s">
        <v>158</v>
      </c>
      <c r="B82" t="s">
        <v>159</v>
      </c>
      <c r="C82" t="s">
        <v>25</v>
      </c>
      <c r="D82" t="str">
        <f>"2020 May"</f>
        <v>2020 May</v>
      </c>
      <c r="E82" t="s">
        <v>160</v>
      </c>
      <c r="F82" t="s">
        <v>161</v>
      </c>
      <c r="G82"/>
      <c r="H82" t="s">
        <v>162</v>
      </c>
      <c r="I82" t="s">
        <v>552</v>
      </c>
    </row>
    <row r="83" spans="1:38" s="2" customFormat="1" x14ac:dyDescent="0.25">
      <c r="A83" t="s">
        <v>731</v>
      </c>
      <c r="B83" t="s">
        <v>732</v>
      </c>
      <c r="C83" t="s">
        <v>733</v>
      </c>
      <c r="D83" t="str">
        <f>"1 August 2020"</f>
        <v>1 August 2020</v>
      </c>
      <c r="E83" t="s">
        <v>282</v>
      </c>
      <c r="F83" t="s">
        <v>734</v>
      </c>
      <c r="G83"/>
      <c r="H83" t="s">
        <v>735</v>
      </c>
      <c r="I83" t="s">
        <v>431</v>
      </c>
    </row>
    <row r="84" spans="1:38" s="10" customFormat="1" x14ac:dyDescent="0.25">
      <c r="A84" s="32" t="s">
        <v>352</v>
      </c>
      <c r="B84" s="34" t="s">
        <v>353</v>
      </c>
      <c r="C84" s="34" t="s">
        <v>77</v>
      </c>
      <c r="D84" s="34" t="str">
        <f>"16 December 2012"</f>
        <v>16 December 2012</v>
      </c>
      <c r="E84" s="34" t="s">
        <v>354</v>
      </c>
      <c r="F84" s="34" t="s">
        <v>355</v>
      </c>
      <c r="G84" s="34"/>
      <c r="H84" s="34" t="s">
        <v>356</v>
      </c>
      <c r="I84" s="30" t="s">
        <v>534</v>
      </c>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row>
    <row r="85" spans="1:38" s="10" customFormat="1" x14ac:dyDescent="0.25">
      <c r="A85" s="30" t="s">
        <v>980</v>
      </c>
      <c r="B85" s="30" t="s">
        <v>981</v>
      </c>
      <c r="C85" s="30" t="s">
        <v>332</v>
      </c>
      <c r="D85" s="30" t="str">
        <f>"2015 Mar"</f>
        <v>2015 Mar</v>
      </c>
      <c r="E85" s="30" t="s">
        <v>982</v>
      </c>
      <c r="F85" s="30" t="s">
        <v>983</v>
      </c>
      <c r="G85" s="30"/>
      <c r="H85" s="30" t="s">
        <v>984</v>
      </c>
      <c r="I85" s="30" t="s">
        <v>985</v>
      </c>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row>
    <row r="86" spans="1:38" s="2" customFormat="1" x14ac:dyDescent="0.25">
      <c r="A86" s="33" t="s">
        <v>324</v>
      </c>
      <c r="B86" s="33" t="s">
        <v>325</v>
      </c>
      <c r="C86" s="33" t="s">
        <v>326</v>
      </c>
      <c r="D86" s="38" t="str">
        <f>"2017 Dec"</f>
        <v>2017 Dec</v>
      </c>
      <c r="E86" s="33" t="s">
        <v>327</v>
      </c>
      <c r="F86" s="33"/>
      <c r="G86" s="33" t="s">
        <v>328</v>
      </c>
      <c r="H86" s="33" t="s">
        <v>329</v>
      </c>
      <c r="I86" s="29" t="s">
        <v>558</v>
      </c>
      <c r="J86" s="4"/>
      <c r="K86" s="4"/>
      <c r="L86" s="4"/>
      <c r="M86" s="4"/>
      <c r="N86" s="4"/>
      <c r="O86" s="4"/>
      <c r="P86" s="4"/>
      <c r="Q86" s="4"/>
      <c r="R86" s="4"/>
      <c r="S86" s="4"/>
      <c r="T86" s="4"/>
      <c r="U86" s="4"/>
      <c r="V86" s="4"/>
      <c r="W86" s="4"/>
      <c r="X86" s="4"/>
      <c r="Y86" s="4"/>
      <c r="Z86" s="4"/>
      <c r="AA86" s="4"/>
      <c r="AB86" s="4"/>
      <c r="AC86" s="4"/>
      <c r="AD86" s="4"/>
      <c r="AE86" s="4"/>
      <c r="AF86" s="4"/>
      <c r="AG86" s="4"/>
      <c r="AH86" s="4"/>
    </row>
    <row r="87" spans="1:38" s="10" customFormat="1" x14ac:dyDescent="0.25">
      <c r="A87" s="30" t="s">
        <v>522</v>
      </c>
      <c r="B87" s="30" t="s">
        <v>523</v>
      </c>
      <c r="C87" s="30" t="s">
        <v>524</v>
      </c>
      <c r="D87" s="30" t="str">
        <f>"5 May 2018"</f>
        <v>5 May 2018</v>
      </c>
      <c r="E87" s="30" t="s">
        <v>525</v>
      </c>
      <c r="F87" s="30" t="s">
        <v>526</v>
      </c>
      <c r="G87" s="30"/>
      <c r="H87" s="30" t="s">
        <v>527</v>
      </c>
      <c r="I87" s="30" t="s">
        <v>730</v>
      </c>
      <c r="J87" s="1"/>
      <c r="K87" s="1"/>
      <c r="L87" s="1"/>
      <c r="M87" s="1"/>
      <c r="N87" s="1"/>
      <c r="O87" s="1"/>
      <c r="P87" s="1"/>
      <c r="Q87" s="1"/>
      <c r="R87" s="1"/>
      <c r="S87" s="1"/>
      <c r="T87" s="1"/>
      <c r="U87" s="1"/>
      <c r="V87" s="1"/>
      <c r="W87" s="1"/>
      <c r="X87" s="1"/>
      <c r="Y87" s="1"/>
      <c r="Z87" s="1"/>
      <c r="AA87" s="1"/>
      <c r="AB87" s="1"/>
      <c r="AC87" s="1"/>
    </row>
    <row r="88" spans="1:38" s="2" customFormat="1" x14ac:dyDescent="0.25">
      <c r="A88" t="s">
        <v>541</v>
      </c>
      <c r="B88" t="s">
        <v>542</v>
      </c>
      <c r="C88" t="s">
        <v>435</v>
      </c>
      <c r="D88" t="str">
        <f>"August 2019"</f>
        <v>August 2019</v>
      </c>
      <c r="E88" t="s">
        <v>543</v>
      </c>
      <c r="F88" t="s">
        <v>544</v>
      </c>
      <c r="G88"/>
      <c r="H88" t="s">
        <v>545</v>
      </c>
      <c r="I88" t="s">
        <v>653</v>
      </c>
      <c r="J88"/>
      <c r="K88"/>
      <c r="L88"/>
      <c r="M88"/>
      <c r="N88"/>
      <c r="O88"/>
      <c r="P88"/>
      <c r="Q88"/>
      <c r="R88"/>
      <c r="S88"/>
      <c r="T88"/>
      <c r="U88"/>
      <c r="V88"/>
      <c r="W88"/>
      <c r="X88"/>
      <c r="Y88"/>
      <c r="Z88"/>
      <c r="AA88"/>
      <c r="AB88"/>
      <c r="AC88"/>
      <c r="AD88"/>
      <c r="AE88"/>
      <c r="AF88"/>
      <c r="AG88"/>
      <c r="AH88"/>
      <c r="AI88"/>
      <c r="AJ88"/>
      <c r="AK88"/>
    </row>
    <row r="89" spans="1:38" s="2" customFormat="1" x14ac:dyDescent="0.25">
      <c r="A89" s="29" t="s">
        <v>773</v>
      </c>
      <c r="B89" s="29" t="s">
        <v>774</v>
      </c>
      <c r="C89" s="29" t="s">
        <v>77</v>
      </c>
      <c r="D89" s="29" t="str">
        <f>"2020 Jul"</f>
        <v>2020 Jul</v>
      </c>
      <c r="E89" s="29" t="s">
        <v>775</v>
      </c>
      <c r="F89" s="29" t="s">
        <v>776</v>
      </c>
      <c r="G89" s="29"/>
      <c r="H89" s="29" t="s">
        <v>777</v>
      </c>
      <c r="I89" s="29" t="s">
        <v>163</v>
      </c>
    </row>
    <row r="90" spans="1:38" s="2" customFormat="1" x14ac:dyDescent="0.25">
      <c r="A90" t="s">
        <v>412</v>
      </c>
      <c r="B90" t="s">
        <v>413</v>
      </c>
      <c r="C90" t="s">
        <v>265</v>
      </c>
      <c r="D90" t="str">
        <f>"2020 Oct 10"</f>
        <v>2020 Oct 10</v>
      </c>
      <c r="E90" t="s">
        <v>414</v>
      </c>
      <c r="F90" t="s">
        <v>415</v>
      </c>
      <c r="G90"/>
      <c r="H90" t="s">
        <v>416</v>
      </c>
      <c r="I90" t="s">
        <v>736</v>
      </c>
    </row>
    <row r="91" spans="1:38" s="10" customFormat="1" x14ac:dyDescent="0.25">
      <c r="A91" s="20" t="s">
        <v>398</v>
      </c>
      <c r="B91" s="20" t="s">
        <v>399</v>
      </c>
      <c r="C91" s="20" t="s">
        <v>10</v>
      </c>
      <c r="D91" s="20" t="str">
        <f>"1 July 2019"</f>
        <v>1 July 2019</v>
      </c>
      <c r="E91" s="20" t="s">
        <v>400</v>
      </c>
      <c r="F91" s="20" t="s">
        <v>401</v>
      </c>
      <c r="G91" s="20"/>
      <c r="H91" s="20" t="s">
        <v>402</v>
      </c>
      <c r="I91" s="20" t="s">
        <v>559</v>
      </c>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s="21" customFormat="1" x14ac:dyDescent="0.25">
      <c r="A92" s="30" t="s">
        <v>799</v>
      </c>
      <c r="B92" s="30" t="s">
        <v>976</v>
      </c>
      <c r="C92" s="30" t="s">
        <v>25</v>
      </c>
      <c r="D92" s="30" t="str">
        <f>"Jun2021"</f>
        <v>Jun2021</v>
      </c>
      <c r="E92" s="30">
        <v>15</v>
      </c>
      <c r="F92" s="30" t="s">
        <v>800</v>
      </c>
      <c r="G92" s="30" t="s">
        <v>977</v>
      </c>
      <c r="H92" s="30" t="s">
        <v>978</v>
      </c>
      <c r="I92" s="30" t="s">
        <v>979</v>
      </c>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row>
    <row r="93" spans="1:38" s="10" customFormat="1" x14ac:dyDescent="0.25">
      <c r="A93" s="1" t="s">
        <v>433</v>
      </c>
      <c r="B93" s="1" t="s">
        <v>434</v>
      </c>
      <c r="C93" s="1" t="s">
        <v>435</v>
      </c>
      <c r="D93" s="1" t="str">
        <f>"August 2017"</f>
        <v>August 2017</v>
      </c>
      <c r="E93" s="1" t="s">
        <v>436</v>
      </c>
      <c r="F93" s="1" t="s">
        <v>437</v>
      </c>
      <c r="G93" s="1"/>
      <c r="H93" s="1" t="s">
        <v>438</v>
      </c>
      <c r="I93" s="1" t="s">
        <v>801</v>
      </c>
      <c r="J93" s="1"/>
      <c r="K93" s="1"/>
      <c r="L93" s="1"/>
      <c r="M93" s="1"/>
      <c r="N93" s="1"/>
      <c r="O93" s="1"/>
      <c r="P93" s="1"/>
      <c r="Q93" s="1"/>
      <c r="R93" s="1"/>
      <c r="S93" s="1"/>
      <c r="T93" s="1"/>
      <c r="U93" s="1"/>
      <c r="V93" s="1"/>
      <c r="W93" s="1"/>
      <c r="X93" s="1"/>
    </row>
  </sheetData>
  <autoFilter ref="A1:I93">
    <sortState ref="A2:I95">
      <sortCondition ref="B1:B95"/>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Pulmonary Toxicity</vt:lpstr>
      <vt:lpstr>Cell Based Studies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Hudson, Hayley E</dc:creator>
  <cp:lastModifiedBy>Owner</cp:lastModifiedBy>
  <dcterms:created xsi:type="dcterms:W3CDTF">2021-09-29T16:23:34Z</dcterms:created>
  <dcterms:modified xsi:type="dcterms:W3CDTF">2021-10-21T17:13:07Z</dcterms:modified>
</cp:coreProperties>
</file>